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se.ads.fresenius.com\DEEK1\Dat\fiag\fiagtreacr\2. Projects\1. FSE\FSE Fresenius SHARE\2025 Share purchase\"/>
    </mc:Choice>
  </mc:AlternateContent>
  <xr:revisionPtr revIDLastSave="0" documentId="13_ncr:1_{A57A2DCF-67DB-484B-8976-602032BF11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Report" sheetId="1" r:id="rId1"/>
    <sheet name="OrderReport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9" i="1" l="1"/>
  <c r="O319" i="1"/>
  <c r="P319" i="1"/>
  <c r="N320" i="1"/>
  <c r="O320" i="1"/>
  <c r="P320" i="1"/>
  <c r="N337" i="1"/>
  <c r="O337" i="1"/>
  <c r="P337" i="1"/>
  <c r="Q337" i="1"/>
  <c r="N338" i="1"/>
  <c r="O338" i="1"/>
  <c r="P338" i="1"/>
  <c r="N339" i="1"/>
  <c r="O339" i="1"/>
  <c r="P339" i="1"/>
  <c r="N340" i="1"/>
  <c r="O340" i="1"/>
  <c r="P340" i="1"/>
  <c r="N341" i="1"/>
  <c r="O341" i="1"/>
  <c r="P341" i="1"/>
  <c r="Q341" i="1"/>
  <c r="N343" i="1"/>
  <c r="O343" i="1"/>
  <c r="P343" i="1"/>
  <c r="N344" i="1"/>
  <c r="O344" i="1"/>
  <c r="P344" i="1"/>
  <c r="N345" i="1"/>
  <c r="O345" i="1"/>
  <c r="P345" i="1"/>
  <c r="N346" i="1"/>
  <c r="O346" i="1"/>
  <c r="P346" i="1"/>
  <c r="N347" i="1"/>
  <c r="O347" i="1"/>
  <c r="P347" i="1"/>
  <c r="N348" i="1"/>
  <c r="O348" i="1"/>
  <c r="P348" i="1"/>
  <c r="N349" i="1"/>
  <c r="O349" i="1"/>
  <c r="P349" i="1"/>
  <c r="N350" i="1"/>
  <c r="O350" i="1"/>
  <c r="P350" i="1"/>
  <c r="N351" i="1"/>
  <c r="O351" i="1"/>
  <c r="P351" i="1"/>
  <c r="N352" i="1"/>
  <c r="O352" i="1"/>
  <c r="P352" i="1"/>
  <c r="N353" i="1"/>
  <c r="O353" i="1"/>
  <c r="P353" i="1"/>
  <c r="N354" i="1"/>
  <c r="O354" i="1"/>
  <c r="P354" i="1"/>
  <c r="N355" i="1"/>
  <c r="O355" i="1"/>
  <c r="P355" i="1"/>
  <c r="N356" i="1"/>
  <c r="O356" i="1"/>
  <c r="P356" i="1"/>
  <c r="N357" i="1"/>
  <c r="O357" i="1"/>
  <c r="P357" i="1"/>
  <c r="N358" i="1"/>
  <c r="O358" i="1"/>
  <c r="P358" i="1"/>
  <c r="N359" i="1"/>
  <c r="O359" i="1"/>
  <c r="P359" i="1"/>
  <c r="Q359" i="1"/>
  <c r="N360" i="1"/>
  <c r="O360" i="1"/>
  <c r="P360" i="1"/>
  <c r="N362" i="1"/>
  <c r="O362" i="1"/>
  <c r="P362" i="1"/>
  <c r="N363" i="1"/>
  <c r="O363" i="1"/>
  <c r="P363" i="1"/>
  <c r="N364" i="1"/>
  <c r="O364" i="1"/>
  <c r="P364" i="1"/>
  <c r="N365" i="1"/>
  <c r="O365" i="1"/>
  <c r="P365" i="1"/>
  <c r="Q365" i="1"/>
  <c r="N366" i="1"/>
  <c r="O366" i="1"/>
  <c r="P366" i="1"/>
  <c r="N367" i="1"/>
  <c r="O367" i="1"/>
  <c r="P367" i="1"/>
  <c r="N368" i="1"/>
  <c r="O368" i="1"/>
  <c r="P368" i="1"/>
  <c r="N369" i="1"/>
  <c r="O369" i="1"/>
  <c r="P369" i="1"/>
  <c r="N370" i="1"/>
  <c r="O370" i="1"/>
  <c r="P370" i="1"/>
  <c r="N371" i="1"/>
  <c r="O371" i="1"/>
  <c r="P371" i="1"/>
  <c r="N372" i="1"/>
  <c r="O372" i="1"/>
  <c r="P372" i="1"/>
  <c r="N373" i="1"/>
  <c r="O373" i="1"/>
  <c r="P373" i="1"/>
  <c r="N374" i="1"/>
  <c r="O374" i="1"/>
  <c r="P374" i="1"/>
  <c r="N375" i="1"/>
  <c r="O375" i="1"/>
  <c r="P375" i="1"/>
  <c r="N376" i="1"/>
  <c r="O376" i="1"/>
  <c r="P376" i="1"/>
  <c r="N377" i="1"/>
  <c r="O377" i="1"/>
  <c r="P377" i="1"/>
  <c r="N378" i="1"/>
  <c r="O378" i="1"/>
  <c r="P378" i="1"/>
  <c r="N379" i="1"/>
  <c r="O379" i="1"/>
  <c r="P379" i="1"/>
  <c r="N381" i="1"/>
  <c r="O381" i="1"/>
  <c r="P381" i="1"/>
  <c r="N382" i="1"/>
  <c r="O382" i="1"/>
  <c r="P382" i="1"/>
  <c r="N383" i="1"/>
  <c r="O383" i="1"/>
  <c r="P383" i="1"/>
  <c r="N384" i="1"/>
  <c r="O384" i="1"/>
  <c r="P384" i="1"/>
  <c r="N385" i="1"/>
  <c r="O385" i="1"/>
  <c r="P385" i="1"/>
  <c r="N386" i="1"/>
  <c r="O386" i="1"/>
  <c r="P386" i="1"/>
  <c r="N387" i="1"/>
  <c r="O387" i="1"/>
  <c r="P387" i="1"/>
  <c r="N388" i="1"/>
  <c r="O388" i="1"/>
  <c r="P388" i="1"/>
  <c r="N389" i="1"/>
  <c r="O389" i="1"/>
  <c r="P389" i="1"/>
  <c r="N390" i="1"/>
  <c r="O390" i="1"/>
  <c r="P390" i="1"/>
  <c r="N391" i="1"/>
  <c r="O391" i="1"/>
  <c r="P391" i="1"/>
  <c r="N392" i="1"/>
  <c r="O392" i="1"/>
  <c r="P392" i="1"/>
  <c r="N393" i="1"/>
  <c r="O393" i="1"/>
  <c r="P393" i="1"/>
  <c r="N394" i="1"/>
  <c r="O394" i="1"/>
  <c r="P394" i="1"/>
  <c r="N395" i="1"/>
  <c r="O395" i="1"/>
  <c r="P395" i="1"/>
  <c r="N396" i="1"/>
  <c r="O396" i="1"/>
  <c r="P396" i="1"/>
  <c r="N397" i="1"/>
  <c r="O397" i="1"/>
  <c r="P397" i="1"/>
  <c r="N398" i="1"/>
  <c r="O398" i="1"/>
  <c r="P398" i="1"/>
  <c r="N400" i="1"/>
  <c r="O400" i="1"/>
  <c r="P400" i="1"/>
  <c r="N401" i="1"/>
  <c r="O401" i="1"/>
  <c r="P401" i="1"/>
  <c r="N402" i="1"/>
  <c r="O402" i="1"/>
  <c r="P402" i="1"/>
  <c r="N403" i="1"/>
  <c r="O403" i="1"/>
  <c r="P403" i="1"/>
  <c r="N404" i="1"/>
  <c r="O404" i="1"/>
  <c r="P404" i="1"/>
  <c r="N405" i="1"/>
  <c r="O405" i="1"/>
  <c r="P405" i="1"/>
  <c r="N406" i="1"/>
  <c r="O406" i="1"/>
  <c r="P406" i="1"/>
  <c r="N407" i="1"/>
  <c r="O407" i="1"/>
  <c r="P407" i="1"/>
  <c r="N408" i="1"/>
  <c r="O408" i="1"/>
  <c r="P408" i="1"/>
  <c r="N409" i="1"/>
  <c r="O409" i="1"/>
  <c r="P409" i="1"/>
  <c r="N410" i="1"/>
  <c r="O410" i="1"/>
  <c r="P410" i="1"/>
  <c r="N411" i="1"/>
  <c r="O411" i="1"/>
  <c r="P411" i="1"/>
  <c r="N412" i="1"/>
  <c r="O412" i="1"/>
  <c r="P412" i="1"/>
  <c r="N413" i="1"/>
  <c r="O413" i="1"/>
  <c r="P413" i="1"/>
  <c r="N414" i="1"/>
  <c r="O414" i="1"/>
  <c r="P414" i="1"/>
  <c r="N415" i="1"/>
  <c r="O415" i="1"/>
  <c r="P415" i="1"/>
  <c r="N416" i="1"/>
  <c r="O416" i="1"/>
  <c r="P416" i="1"/>
  <c r="N417" i="1"/>
  <c r="O417" i="1"/>
  <c r="P417" i="1"/>
  <c r="N419" i="1"/>
  <c r="O419" i="1"/>
  <c r="P419" i="1"/>
  <c r="N420" i="1"/>
  <c r="O420" i="1"/>
  <c r="P420" i="1"/>
  <c r="N421" i="1"/>
  <c r="O421" i="1"/>
  <c r="P421" i="1"/>
  <c r="N422" i="1"/>
  <c r="O422" i="1"/>
  <c r="P422" i="1"/>
  <c r="N423" i="1"/>
  <c r="O423" i="1"/>
  <c r="P423" i="1"/>
  <c r="N424" i="1"/>
  <c r="O424" i="1"/>
  <c r="P424" i="1"/>
  <c r="N425" i="1"/>
  <c r="O425" i="1"/>
  <c r="P425" i="1"/>
  <c r="N426" i="1"/>
  <c r="O426" i="1"/>
  <c r="P426" i="1"/>
  <c r="N427" i="1"/>
  <c r="O427" i="1"/>
  <c r="P427" i="1"/>
  <c r="N428" i="1"/>
  <c r="O428" i="1"/>
  <c r="P428" i="1"/>
  <c r="N429" i="1"/>
  <c r="O429" i="1"/>
  <c r="P429" i="1"/>
  <c r="N430" i="1"/>
  <c r="O430" i="1"/>
  <c r="P430" i="1"/>
  <c r="N431" i="1"/>
  <c r="O431" i="1"/>
  <c r="P431" i="1"/>
  <c r="N432" i="1"/>
  <c r="O432" i="1"/>
  <c r="P432" i="1"/>
  <c r="N433" i="1"/>
  <c r="O433" i="1"/>
  <c r="P433" i="1"/>
  <c r="N434" i="1"/>
  <c r="O434" i="1"/>
  <c r="P434" i="1"/>
  <c r="N435" i="1"/>
  <c r="O435" i="1"/>
  <c r="P435" i="1"/>
  <c r="N436" i="1"/>
  <c r="O436" i="1"/>
  <c r="P436" i="1"/>
  <c r="N438" i="1"/>
  <c r="O438" i="1"/>
  <c r="P438" i="1"/>
  <c r="Q438" i="1"/>
  <c r="N439" i="1"/>
  <c r="O439" i="1"/>
  <c r="P439" i="1"/>
  <c r="N440" i="1"/>
  <c r="O440" i="1"/>
  <c r="P440" i="1"/>
  <c r="N441" i="1"/>
  <c r="O441" i="1"/>
  <c r="P441" i="1"/>
  <c r="N442" i="1"/>
  <c r="O442" i="1"/>
  <c r="P442" i="1"/>
  <c r="N443" i="1"/>
  <c r="O443" i="1"/>
  <c r="P443" i="1"/>
  <c r="N444" i="1"/>
  <c r="O444" i="1"/>
  <c r="P444" i="1"/>
  <c r="N445" i="1"/>
  <c r="O445" i="1"/>
  <c r="P445" i="1"/>
  <c r="N446" i="1"/>
  <c r="O446" i="1"/>
  <c r="P446" i="1"/>
  <c r="N447" i="1"/>
  <c r="O447" i="1"/>
  <c r="P447" i="1"/>
  <c r="N448" i="1"/>
  <c r="O448" i="1"/>
  <c r="P448" i="1"/>
  <c r="N449" i="1"/>
  <c r="O449" i="1"/>
  <c r="P449" i="1"/>
  <c r="N450" i="1"/>
  <c r="O450" i="1"/>
  <c r="P450" i="1"/>
  <c r="N451" i="1"/>
  <c r="O451" i="1"/>
  <c r="P451" i="1"/>
  <c r="N452" i="1"/>
  <c r="O452" i="1"/>
  <c r="P452" i="1"/>
  <c r="N453" i="1"/>
  <c r="O453" i="1"/>
  <c r="P453" i="1"/>
  <c r="N454" i="1"/>
  <c r="O454" i="1"/>
  <c r="P454" i="1"/>
  <c r="N455" i="1"/>
  <c r="O455" i="1"/>
  <c r="P455" i="1"/>
  <c r="B337" i="1"/>
  <c r="G337" i="1"/>
  <c r="H337" i="1"/>
  <c r="I337" i="1"/>
  <c r="J337" i="1"/>
  <c r="L337" i="1"/>
  <c r="B338" i="1"/>
  <c r="H338" i="1" s="1"/>
  <c r="F338" i="1"/>
  <c r="G338" i="1"/>
  <c r="Q338" i="1" s="1"/>
  <c r="I338" i="1"/>
  <c r="J338" i="1"/>
  <c r="L338" i="1"/>
  <c r="B339" i="1"/>
  <c r="C339" i="1" s="1"/>
  <c r="D339" i="1" s="1"/>
  <c r="E339" i="1" s="1"/>
  <c r="F339" i="1"/>
  <c r="J339" i="1"/>
  <c r="K339" i="1"/>
  <c r="L339" i="1"/>
  <c r="B340" i="1"/>
  <c r="B341" i="1"/>
  <c r="C341" i="1"/>
  <c r="D341" i="1" s="1"/>
  <c r="E341" i="1" s="1"/>
  <c r="F341" i="1"/>
  <c r="G341" i="1"/>
  <c r="H341" i="1"/>
  <c r="I341" i="1"/>
  <c r="J341" i="1"/>
  <c r="K341" i="1"/>
  <c r="L341" i="1"/>
  <c r="B342" i="1"/>
  <c r="H342" i="1" s="1"/>
  <c r="F342" i="1"/>
  <c r="G342" i="1"/>
  <c r="I342" i="1"/>
  <c r="J342" i="1"/>
  <c r="L342" i="1"/>
  <c r="B343" i="1"/>
  <c r="C343" i="1"/>
  <c r="D343" i="1" s="1"/>
  <c r="E343" i="1" s="1"/>
  <c r="F343" i="1"/>
  <c r="I343" i="1"/>
  <c r="K343" i="1"/>
  <c r="L343" i="1"/>
  <c r="B344" i="1"/>
  <c r="C344" i="1"/>
  <c r="D344" i="1" s="1"/>
  <c r="E344" i="1" s="1"/>
  <c r="F344" i="1"/>
  <c r="G344" i="1"/>
  <c r="Q344" i="1" s="1"/>
  <c r="H344" i="1"/>
  <c r="I344" i="1"/>
  <c r="J344" i="1"/>
  <c r="K344" i="1"/>
  <c r="L344" i="1"/>
  <c r="B345" i="1"/>
  <c r="C345" i="1"/>
  <c r="D345" i="1" s="1"/>
  <c r="E345" i="1" s="1"/>
  <c r="F345" i="1"/>
  <c r="G345" i="1"/>
  <c r="Q345" i="1" s="1"/>
  <c r="H345" i="1"/>
  <c r="I345" i="1"/>
  <c r="J345" i="1"/>
  <c r="K345" i="1"/>
  <c r="L345" i="1"/>
  <c r="B346" i="1"/>
  <c r="C346" i="1" s="1"/>
  <c r="D346" i="1" s="1"/>
  <c r="E346" i="1" s="1"/>
  <c r="H346" i="1"/>
  <c r="J346" i="1"/>
  <c r="K346" i="1"/>
  <c r="B347" i="1"/>
  <c r="G347" i="1"/>
  <c r="B348" i="1"/>
  <c r="C348" i="1"/>
  <c r="D348" i="1" s="1"/>
  <c r="E348" i="1" s="1"/>
  <c r="J348" i="1"/>
  <c r="B349" i="1"/>
  <c r="G349" i="1"/>
  <c r="J349" i="1"/>
  <c r="B350" i="1"/>
  <c r="H350" i="1" s="1"/>
  <c r="F350" i="1"/>
  <c r="G350" i="1"/>
  <c r="Q350" i="1" s="1"/>
  <c r="I350" i="1"/>
  <c r="J350" i="1"/>
  <c r="L350" i="1"/>
  <c r="B351" i="1"/>
  <c r="C351" i="1"/>
  <c r="D351" i="1" s="1"/>
  <c r="E351" i="1" s="1"/>
  <c r="F351" i="1"/>
  <c r="I351" i="1"/>
  <c r="K351" i="1"/>
  <c r="L351" i="1"/>
  <c r="B352" i="1"/>
  <c r="C352" i="1"/>
  <c r="D352" i="1" s="1"/>
  <c r="E352" i="1" s="1"/>
  <c r="F352" i="1"/>
  <c r="G352" i="1"/>
  <c r="Q352" i="1" s="1"/>
  <c r="H352" i="1"/>
  <c r="I352" i="1"/>
  <c r="J352" i="1"/>
  <c r="K352" i="1"/>
  <c r="L352" i="1"/>
  <c r="B353" i="1"/>
  <c r="C353" i="1"/>
  <c r="D353" i="1" s="1"/>
  <c r="E353" i="1" s="1"/>
  <c r="F353" i="1"/>
  <c r="G353" i="1"/>
  <c r="Q353" i="1" s="1"/>
  <c r="H353" i="1"/>
  <c r="I353" i="1"/>
  <c r="J353" i="1"/>
  <c r="K353" i="1"/>
  <c r="L353" i="1"/>
  <c r="B354" i="1"/>
  <c r="H354" i="1" s="1"/>
  <c r="F354" i="1"/>
  <c r="G354" i="1"/>
  <c r="Q354" i="1" s="1"/>
  <c r="I354" i="1"/>
  <c r="J354" i="1"/>
  <c r="L354" i="1"/>
  <c r="B355" i="1"/>
  <c r="G355" i="1" s="1"/>
  <c r="B356" i="1"/>
  <c r="C356" i="1"/>
  <c r="D356" i="1" s="1"/>
  <c r="E356" i="1" s="1"/>
  <c r="F356" i="1"/>
  <c r="G356" i="1"/>
  <c r="Q356" i="1" s="1"/>
  <c r="H356" i="1"/>
  <c r="I356" i="1"/>
  <c r="J356" i="1"/>
  <c r="K356" i="1"/>
  <c r="L356" i="1"/>
  <c r="B357" i="1"/>
  <c r="C357" i="1"/>
  <c r="D357" i="1" s="1"/>
  <c r="E357" i="1" s="1"/>
  <c r="F357" i="1"/>
  <c r="G357" i="1"/>
  <c r="Q357" i="1" s="1"/>
  <c r="H357" i="1"/>
  <c r="I357" i="1"/>
  <c r="J357" i="1"/>
  <c r="K357" i="1"/>
  <c r="L357" i="1"/>
  <c r="B358" i="1"/>
  <c r="C358" i="1"/>
  <c r="D358" i="1" s="1"/>
  <c r="E358" i="1" s="1"/>
  <c r="J358" i="1"/>
  <c r="B359" i="1"/>
  <c r="F359" i="1"/>
  <c r="G359" i="1"/>
  <c r="H359" i="1"/>
  <c r="B360" i="1"/>
  <c r="G360" i="1" s="1"/>
  <c r="J360" i="1"/>
  <c r="B361" i="1"/>
  <c r="I361" i="1"/>
  <c r="J361" i="1"/>
  <c r="B362" i="1"/>
  <c r="H362" i="1" s="1"/>
  <c r="F362" i="1"/>
  <c r="G362" i="1"/>
  <c r="Q362" i="1" s="1"/>
  <c r="I362" i="1"/>
  <c r="J362" i="1"/>
  <c r="L362" i="1"/>
  <c r="B363" i="1"/>
  <c r="C363" i="1"/>
  <c r="D363" i="1" s="1"/>
  <c r="E363" i="1" s="1"/>
  <c r="F363" i="1"/>
  <c r="I363" i="1"/>
  <c r="J363" i="1"/>
  <c r="K363" i="1"/>
  <c r="L363" i="1"/>
  <c r="B364" i="1"/>
  <c r="C364" i="1"/>
  <c r="D364" i="1" s="1"/>
  <c r="E364" i="1" s="1"/>
  <c r="F364" i="1"/>
  <c r="G364" i="1"/>
  <c r="Q364" i="1" s="1"/>
  <c r="H364" i="1"/>
  <c r="I364" i="1"/>
  <c r="J364" i="1"/>
  <c r="K364" i="1"/>
  <c r="L364" i="1"/>
  <c r="B365" i="1"/>
  <c r="C365" i="1"/>
  <c r="D365" i="1" s="1"/>
  <c r="E365" i="1" s="1"/>
  <c r="F365" i="1"/>
  <c r="G365" i="1"/>
  <c r="H365" i="1"/>
  <c r="I365" i="1"/>
  <c r="J365" i="1"/>
  <c r="K365" i="1"/>
  <c r="L365" i="1"/>
  <c r="B366" i="1"/>
  <c r="C366" i="1"/>
  <c r="D366" i="1" s="1"/>
  <c r="E366" i="1" s="1"/>
  <c r="J366" i="1"/>
  <c r="B367" i="1"/>
  <c r="F367" i="1"/>
  <c r="G367" i="1"/>
  <c r="Q367" i="1" s="1"/>
  <c r="H367" i="1"/>
  <c r="B368" i="1"/>
  <c r="L368" i="1" s="1"/>
  <c r="C368" i="1"/>
  <c r="D368" i="1" s="1"/>
  <c r="E368" i="1" s="1"/>
  <c r="F368" i="1"/>
  <c r="G368" i="1"/>
  <c r="Q368" i="1" s="1"/>
  <c r="H368" i="1"/>
  <c r="I368" i="1"/>
  <c r="J368" i="1"/>
  <c r="K368" i="1"/>
  <c r="B369" i="1"/>
  <c r="G369" i="1"/>
  <c r="Q369" i="1" s="1"/>
  <c r="H369" i="1"/>
  <c r="I369" i="1"/>
  <c r="J369" i="1"/>
  <c r="L369" i="1"/>
  <c r="B370" i="1"/>
  <c r="C370" i="1" s="1"/>
  <c r="D370" i="1" s="1"/>
  <c r="E370" i="1" s="1"/>
  <c r="H370" i="1"/>
  <c r="I370" i="1"/>
  <c r="B371" i="1"/>
  <c r="H371" i="1" s="1"/>
  <c r="J371" i="1"/>
  <c r="B372" i="1"/>
  <c r="C372" i="1" s="1"/>
  <c r="D372" i="1" s="1"/>
  <c r="E372" i="1" s="1"/>
  <c r="J372" i="1"/>
  <c r="K372" i="1"/>
  <c r="L372" i="1"/>
  <c r="B373" i="1"/>
  <c r="I373" i="1" s="1"/>
  <c r="G373" i="1"/>
  <c r="Q373" i="1" s="1"/>
  <c r="H373" i="1"/>
  <c r="J373" i="1"/>
  <c r="L373" i="1"/>
  <c r="B374" i="1"/>
  <c r="C374" i="1" s="1"/>
  <c r="D374" i="1" s="1"/>
  <c r="E374" i="1" s="1"/>
  <c r="F374" i="1"/>
  <c r="G374" i="1"/>
  <c r="Q374" i="1" s="1"/>
  <c r="H374" i="1"/>
  <c r="I374" i="1"/>
  <c r="J374" i="1"/>
  <c r="L374" i="1"/>
  <c r="B375" i="1"/>
  <c r="C375" i="1" s="1"/>
  <c r="D375" i="1" s="1"/>
  <c r="E375" i="1" s="1"/>
  <c r="F375" i="1"/>
  <c r="J375" i="1"/>
  <c r="K375" i="1"/>
  <c r="L375" i="1"/>
  <c r="B376" i="1"/>
  <c r="L376" i="1" s="1"/>
  <c r="C376" i="1"/>
  <c r="D376" i="1" s="1"/>
  <c r="E376" i="1" s="1"/>
  <c r="F376" i="1"/>
  <c r="G376" i="1"/>
  <c r="Q376" i="1" s="1"/>
  <c r="H376" i="1"/>
  <c r="I376" i="1"/>
  <c r="J376" i="1"/>
  <c r="K376" i="1"/>
  <c r="B377" i="1"/>
  <c r="C377" i="1"/>
  <c r="D377" i="1" s="1"/>
  <c r="E377" i="1" s="1"/>
  <c r="F377" i="1"/>
  <c r="G377" i="1"/>
  <c r="Q377" i="1" s="1"/>
  <c r="H377" i="1"/>
  <c r="I377" i="1"/>
  <c r="J377" i="1"/>
  <c r="K377" i="1"/>
  <c r="L377" i="1"/>
  <c r="B378" i="1"/>
  <c r="C378" i="1" s="1"/>
  <c r="D378" i="1" s="1"/>
  <c r="E378" i="1" s="1"/>
  <c r="H378" i="1"/>
  <c r="I378" i="1"/>
  <c r="B379" i="1"/>
  <c r="G379" i="1" s="1"/>
  <c r="Q379" i="1" s="1"/>
  <c r="H379" i="1"/>
  <c r="B380" i="1"/>
  <c r="C380" i="1" s="1"/>
  <c r="D380" i="1" s="1"/>
  <c r="E380" i="1" s="1"/>
  <c r="J380" i="1"/>
  <c r="K380" i="1"/>
  <c r="L380" i="1"/>
  <c r="B381" i="1"/>
  <c r="I381" i="1" s="1"/>
  <c r="G381" i="1"/>
  <c r="Q381" i="1" s="1"/>
  <c r="H381" i="1"/>
  <c r="J381" i="1"/>
  <c r="L381" i="1"/>
  <c r="B382" i="1"/>
  <c r="H382" i="1" s="1"/>
  <c r="I382" i="1"/>
  <c r="B383" i="1"/>
  <c r="C383" i="1"/>
  <c r="D383" i="1" s="1"/>
  <c r="E383" i="1" s="1"/>
  <c r="B384" i="1"/>
  <c r="K384" i="1" s="1"/>
  <c r="L384" i="1"/>
  <c r="B385" i="1"/>
  <c r="H385" i="1" s="1"/>
  <c r="K385" i="1"/>
  <c r="B386" i="1"/>
  <c r="C386" i="1" s="1"/>
  <c r="D386" i="1" s="1"/>
  <c r="E386" i="1" s="1"/>
  <c r="F386" i="1"/>
  <c r="G386" i="1"/>
  <c r="Q386" i="1" s="1"/>
  <c r="H386" i="1"/>
  <c r="I386" i="1"/>
  <c r="J386" i="1"/>
  <c r="L386" i="1"/>
  <c r="B387" i="1"/>
  <c r="C387" i="1" s="1"/>
  <c r="D387" i="1" s="1"/>
  <c r="E387" i="1" s="1"/>
  <c r="I387" i="1"/>
  <c r="J387" i="1"/>
  <c r="K387" i="1"/>
  <c r="L387" i="1"/>
  <c r="B388" i="1"/>
  <c r="C388" i="1"/>
  <c r="D388" i="1" s="1"/>
  <c r="E388" i="1" s="1"/>
  <c r="F388" i="1"/>
  <c r="G388" i="1"/>
  <c r="Q388" i="1" s="1"/>
  <c r="H388" i="1"/>
  <c r="I388" i="1"/>
  <c r="J388" i="1"/>
  <c r="K388" i="1"/>
  <c r="L388" i="1"/>
  <c r="B389" i="1"/>
  <c r="C389" i="1"/>
  <c r="D389" i="1" s="1"/>
  <c r="E389" i="1" s="1"/>
  <c r="F389" i="1"/>
  <c r="G389" i="1"/>
  <c r="Q389" i="1" s="1"/>
  <c r="H389" i="1"/>
  <c r="I389" i="1"/>
  <c r="J389" i="1"/>
  <c r="K389" i="1"/>
  <c r="L389" i="1"/>
  <c r="B390" i="1"/>
  <c r="C390" i="1" s="1"/>
  <c r="D390" i="1" s="1"/>
  <c r="E390" i="1" s="1"/>
  <c r="F390" i="1"/>
  <c r="J390" i="1"/>
  <c r="L390" i="1"/>
  <c r="B391" i="1"/>
  <c r="L391" i="1" s="1"/>
  <c r="F391" i="1"/>
  <c r="H391" i="1"/>
  <c r="I391" i="1"/>
  <c r="J391" i="1"/>
  <c r="K391" i="1"/>
  <c r="B392" i="1"/>
  <c r="I392" i="1" s="1"/>
  <c r="C392" i="1"/>
  <c r="D392" i="1" s="1"/>
  <c r="E392" i="1" s="1"/>
  <c r="F392" i="1"/>
  <c r="G392" i="1"/>
  <c r="Q392" i="1" s="1"/>
  <c r="H392" i="1"/>
  <c r="J392" i="1"/>
  <c r="K392" i="1"/>
  <c r="L392" i="1"/>
  <c r="B393" i="1"/>
  <c r="F393" i="1" s="1"/>
  <c r="G393" i="1"/>
  <c r="J393" i="1"/>
  <c r="K393" i="1"/>
  <c r="B394" i="1"/>
  <c r="H394" i="1" s="1"/>
  <c r="B395" i="1"/>
  <c r="C395" i="1"/>
  <c r="D395" i="1" s="1"/>
  <c r="E395" i="1" s="1"/>
  <c r="F395" i="1"/>
  <c r="J395" i="1"/>
  <c r="L395" i="1"/>
  <c r="B396" i="1"/>
  <c r="L396" i="1" s="1"/>
  <c r="B397" i="1"/>
  <c r="C397" i="1"/>
  <c r="D397" i="1" s="1"/>
  <c r="E397" i="1" s="1"/>
  <c r="F397" i="1"/>
  <c r="G397" i="1"/>
  <c r="J397" i="1"/>
  <c r="K397" i="1"/>
  <c r="B398" i="1"/>
  <c r="C398" i="1"/>
  <c r="D398" i="1" s="1"/>
  <c r="E398" i="1" s="1"/>
  <c r="F398" i="1"/>
  <c r="G398" i="1"/>
  <c r="Q398" i="1" s="1"/>
  <c r="H398" i="1"/>
  <c r="I398" i="1"/>
  <c r="J398" i="1"/>
  <c r="K398" i="1"/>
  <c r="L398" i="1"/>
  <c r="B399" i="1"/>
  <c r="G399" i="1" s="1"/>
  <c r="C399" i="1"/>
  <c r="D399" i="1" s="1"/>
  <c r="E399" i="1" s="1"/>
  <c r="F399" i="1"/>
  <c r="H399" i="1"/>
  <c r="I399" i="1"/>
  <c r="J399" i="1"/>
  <c r="K399" i="1"/>
  <c r="L399" i="1"/>
  <c r="B400" i="1"/>
  <c r="B401" i="1"/>
  <c r="C401" i="1" s="1"/>
  <c r="D401" i="1" s="1"/>
  <c r="E401" i="1" s="1"/>
  <c r="F401" i="1"/>
  <c r="J401" i="1"/>
  <c r="B402" i="1"/>
  <c r="C402" i="1"/>
  <c r="D402" i="1" s="1"/>
  <c r="E402" i="1" s="1"/>
  <c r="G402" i="1"/>
  <c r="Q402" i="1" s="1"/>
  <c r="H402" i="1"/>
  <c r="K402" i="1"/>
  <c r="B403" i="1"/>
  <c r="C403" i="1" s="1"/>
  <c r="D403" i="1" s="1"/>
  <c r="E403" i="1" s="1"/>
  <c r="G403" i="1"/>
  <c r="Q403" i="1" s="1"/>
  <c r="H403" i="1"/>
  <c r="I403" i="1"/>
  <c r="J403" i="1"/>
  <c r="L403" i="1"/>
  <c r="B404" i="1"/>
  <c r="F404" i="1"/>
  <c r="G404" i="1"/>
  <c r="J404" i="1"/>
  <c r="B405" i="1"/>
  <c r="H405" i="1" s="1"/>
  <c r="C405" i="1"/>
  <c r="D405" i="1" s="1"/>
  <c r="E405" i="1" s="1"/>
  <c r="F405" i="1"/>
  <c r="G405" i="1"/>
  <c r="Q405" i="1" s="1"/>
  <c r="J405" i="1"/>
  <c r="L405" i="1"/>
  <c r="B406" i="1"/>
  <c r="C406" i="1"/>
  <c r="D406" i="1" s="1"/>
  <c r="E406" i="1" s="1"/>
  <c r="F406" i="1"/>
  <c r="G406" i="1"/>
  <c r="Q406" i="1" s="1"/>
  <c r="H406" i="1"/>
  <c r="I406" i="1"/>
  <c r="J406" i="1"/>
  <c r="K406" i="1"/>
  <c r="L406" i="1"/>
  <c r="B407" i="1"/>
  <c r="G407" i="1" s="1"/>
  <c r="Q407" i="1" s="1"/>
  <c r="C407" i="1"/>
  <c r="D407" i="1" s="1"/>
  <c r="E407" i="1" s="1"/>
  <c r="F407" i="1"/>
  <c r="H407" i="1"/>
  <c r="I407" i="1"/>
  <c r="J407" i="1"/>
  <c r="K407" i="1"/>
  <c r="L407" i="1"/>
  <c r="B408" i="1"/>
  <c r="C408" i="1"/>
  <c r="D408" i="1" s="1"/>
  <c r="E408" i="1" s="1"/>
  <c r="F408" i="1"/>
  <c r="H408" i="1"/>
  <c r="I408" i="1"/>
  <c r="J408" i="1"/>
  <c r="K408" i="1"/>
  <c r="B409" i="1"/>
  <c r="C409" i="1"/>
  <c r="D409" i="1" s="1"/>
  <c r="E409" i="1" s="1"/>
  <c r="F409" i="1"/>
  <c r="G409" i="1"/>
  <c r="Q409" i="1" s="1"/>
  <c r="H409" i="1"/>
  <c r="J409" i="1"/>
  <c r="K409" i="1"/>
  <c r="B410" i="1"/>
  <c r="C410" i="1"/>
  <c r="D410" i="1" s="1"/>
  <c r="E410" i="1" s="1"/>
  <c r="F410" i="1"/>
  <c r="G410" i="1"/>
  <c r="Q410" i="1" s="1"/>
  <c r="H410" i="1"/>
  <c r="I410" i="1"/>
  <c r="J410" i="1"/>
  <c r="K410" i="1"/>
  <c r="L410" i="1"/>
  <c r="B411" i="1"/>
  <c r="G411" i="1"/>
  <c r="Q411" i="1" s="1"/>
  <c r="H411" i="1"/>
  <c r="I411" i="1"/>
  <c r="L411" i="1"/>
  <c r="B412" i="1"/>
  <c r="B413" i="1"/>
  <c r="K413" i="1" s="1"/>
  <c r="B414" i="1"/>
  <c r="J414" i="1" s="1"/>
  <c r="B415" i="1"/>
  <c r="G415" i="1" s="1"/>
  <c r="L415" i="1"/>
  <c r="B416" i="1"/>
  <c r="F416" i="1" s="1"/>
  <c r="L416" i="1"/>
  <c r="B417" i="1"/>
  <c r="H417" i="1" s="1"/>
  <c r="K417" i="1"/>
  <c r="L417" i="1"/>
  <c r="B418" i="1"/>
  <c r="C418" i="1"/>
  <c r="D418" i="1" s="1"/>
  <c r="E418" i="1" s="1"/>
  <c r="F418" i="1"/>
  <c r="G418" i="1"/>
  <c r="H418" i="1"/>
  <c r="I418" i="1"/>
  <c r="J418" i="1"/>
  <c r="K418" i="1"/>
  <c r="L418" i="1"/>
  <c r="B419" i="1"/>
  <c r="G419" i="1" s="1"/>
  <c r="Q419" i="1" s="1"/>
  <c r="C419" i="1"/>
  <c r="D419" i="1" s="1"/>
  <c r="E419" i="1" s="1"/>
  <c r="F419" i="1"/>
  <c r="H419" i="1"/>
  <c r="I419" i="1"/>
  <c r="J419" i="1"/>
  <c r="K419" i="1"/>
  <c r="L419" i="1"/>
  <c r="B420" i="1"/>
  <c r="C420" i="1" s="1"/>
  <c r="D420" i="1" s="1"/>
  <c r="E420" i="1" s="1"/>
  <c r="F420" i="1"/>
  <c r="I420" i="1"/>
  <c r="B421" i="1"/>
  <c r="C421" i="1" s="1"/>
  <c r="D421" i="1" s="1"/>
  <c r="E421" i="1" s="1"/>
  <c r="F421" i="1"/>
  <c r="H421" i="1"/>
  <c r="B422" i="1"/>
  <c r="C422" i="1" s="1"/>
  <c r="D422" i="1" s="1"/>
  <c r="E422" i="1" s="1"/>
  <c r="H422" i="1"/>
  <c r="L422" i="1"/>
  <c r="B423" i="1"/>
  <c r="H423" i="1"/>
  <c r="J423" i="1"/>
  <c r="L423" i="1"/>
  <c r="B424" i="1"/>
  <c r="C424" i="1" s="1"/>
  <c r="D424" i="1" s="1"/>
  <c r="E424" i="1" s="1"/>
  <c r="I424" i="1"/>
  <c r="B425" i="1"/>
  <c r="C425" i="1"/>
  <c r="D425" i="1" s="1"/>
  <c r="E425" i="1" s="1"/>
  <c r="G425" i="1"/>
  <c r="I425" i="1"/>
  <c r="J425" i="1"/>
  <c r="K425" i="1"/>
  <c r="L425" i="1"/>
  <c r="B426" i="1"/>
  <c r="F426" i="1" s="1"/>
  <c r="C426" i="1"/>
  <c r="D426" i="1" s="1"/>
  <c r="E426" i="1" s="1"/>
  <c r="G426" i="1"/>
  <c r="Q426" i="1" s="1"/>
  <c r="H426" i="1"/>
  <c r="J426" i="1"/>
  <c r="K426" i="1"/>
  <c r="L426" i="1"/>
  <c r="B427" i="1"/>
  <c r="F427" i="1"/>
  <c r="H427" i="1"/>
  <c r="L427" i="1"/>
  <c r="B428" i="1"/>
  <c r="H428" i="1" s="1"/>
  <c r="C428" i="1"/>
  <c r="D428" i="1" s="1"/>
  <c r="E428" i="1" s="1"/>
  <c r="F428" i="1"/>
  <c r="I428" i="1"/>
  <c r="J428" i="1"/>
  <c r="K428" i="1"/>
  <c r="L428" i="1"/>
  <c r="B429" i="1"/>
  <c r="C429" i="1" s="1"/>
  <c r="D429" i="1" s="1"/>
  <c r="E429" i="1" s="1"/>
  <c r="J429" i="1"/>
  <c r="K429" i="1"/>
  <c r="B430" i="1"/>
  <c r="C430" i="1"/>
  <c r="D430" i="1" s="1"/>
  <c r="E430" i="1" s="1"/>
  <c r="F430" i="1"/>
  <c r="G430" i="1"/>
  <c r="Q430" i="1" s="1"/>
  <c r="H430" i="1"/>
  <c r="I430" i="1"/>
  <c r="J430" i="1"/>
  <c r="K430" i="1"/>
  <c r="L430" i="1"/>
  <c r="B431" i="1"/>
  <c r="G431" i="1" s="1"/>
  <c r="H431" i="1"/>
  <c r="Q431" i="1" s="1"/>
  <c r="K431" i="1"/>
  <c r="B432" i="1"/>
  <c r="L432" i="1" s="1"/>
  <c r="B433" i="1"/>
  <c r="I433" i="1" s="1"/>
  <c r="J433" i="1"/>
  <c r="K433" i="1"/>
  <c r="B434" i="1"/>
  <c r="H434" i="1" s="1"/>
  <c r="G434" i="1"/>
  <c r="Q434" i="1" s="1"/>
  <c r="B435" i="1"/>
  <c r="F435" i="1" s="1"/>
  <c r="G435" i="1"/>
  <c r="J435" i="1"/>
  <c r="L435" i="1"/>
  <c r="B436" i="1"/>
  <c r="C436" i="1" s="1"/>
  <c r="D436" i="1" s="1"/>
  <c r="E436" i="1" s="1"/>
  <c r="I436" i="1"/>
  <c r="J436" i="1"/>
  <c r="L436" i="1"/>
  <c r="B437" i="1"/>
  <c r="H437" i="1" s="1"/>
  <c r="C437" i="1"/>
  <c r="D437" i="1" s="1"/>
  <c r="E437" i="1" s="1"/>
  <c r="F437" i="1"/>
  <c r="G437" i="1"/>
  <c r="I437" i="1"/>
  <c r="J437" i="1"/>
  <c r="K437" i="1"/>
  <c r="L437" i="1"/>
  <c r="B438" i="1"/>
  <c r="H438" i="1" s="1"/>
  <c r="G438" i="1"/>
  <c r="J438" i="1"/>
  <c r="B439" i="1"/>
  <c r="C439" i="1"/>
  <c r="D439" i="1" s="1"/>
  <c r="E439" i="1" s="1"/>
  <c r="F439" i="1"/>
  <c r="G439" i="1"/>
  <c r="Q439" i="1" s="1"/>
  <c r="H439" i="1"/>
  <c r="I439" i="1"/>
  <c r="J439" i="1"/>
  <c r="K439" i="1"/>
  <c r="L439" i="1"/>
  <c r="B440" i="1"/>
  <c r="C440" i="1" s="1"/>
  <c r="D440" i="1" s="1"/>
  <c r="E440" i="1" s="1"/>
  <c r="I440" i="1"/>
  <c r="J440" i="1"/>
  <c r="L440" i="1"/>
  <c r="B441" i="1"/>
  <c r="H441" i="1" s="1"/>
  <c r="C441" i="1"/>
  <c r="D441" i="1" s="1"/>
  <c r="E441" i="1" s="1"/>
  <c r="F441" i="1"/>
  <c r="G441" i="1"/>
  <c r="Q441" i="1" s="1"/>
  <c r="I441" i="1"/>
  <c r="J441" i="1"/>
  <c r="K441" i="1"/>
  <c r="L441" i="1"/>
  <c r="B442" i="1"/>
  <c r="G442" i="1" s="1"/>
  <c r="Q442" i="1" s="1"/>
  <c r="C442" i="1"/>
  <c r="D442" i="1" s="1"/>
  <c r="E442" i="1" s="1"/>
  <c r="F442" i="1"/>
  <c r="H442" i="1"/>
  <c r="I442" i="1"/>
  <c r="J442" i="1"/>
  <c r="K442" i="1"/>
  <c r="L442" i="1"/>
  <c r="B443" i="1"/>
  <c r="C443" i="1"/>
  <c r="D443" i="1" s="1"/>
  <c r="E443" i="1" s="1"/>
  <c r="F443" i="1"/>
  <c r="G443" i="1"/>
  <c r="Q443" i="1" s="1"/>
  <c r="H443" i="1"/>
  <c r="I443" i="1"/>
  <c r="J443" i="1"/>
  <c r="K443" i="1"/>
  <c r="L443" i="1"/>
  <c r="B444" i="1"/>
  <c r="G444" i="1" s="1"/>
  <c r="Q444" i="1" s="1"/>
  <c r="C444" i="1"/>
  <c r="D444" i="1" s="1"/>
  <c r="E444" i="1" s="1"/>
  <c r="F444" i="1"/>
  <c r="H444" i="1"/>
  <c r="J444" i="1"/>
  <c r="K444" i="1"/>
  <c r="B445" i="1"/>
  <c r="C445" i="1" s="1"/>
  <c r="D445" i="1" s="1"/>
  <c r="E445" i="1" s="1"/>
  <c r="B446" i="1"/>
  <c r="H446" i="1" s="1"/>
  <c r="G446" i="1"/>
  <c r="Q446" i="1" s="1"/>
  <c r="B447" i="1"/>
  <c r="F447" i="1" s="1"/>
  <c r="G447" i="1"/>
  <c r="J447" i="1"/>
  <c r="L447" i="1"/>
  <c r="B448" i="1"/>
  <c r="C448" i="1" s="1"/>
  <c r="D448" i="1" s="1"/>
  <c r="E448" i="1" s="1"/>
  <c r="I448" i="1"/>
  <c r="J448" i="1"/>
  <c r="L448" i="1"/>
  <c r="B449" i="1"/>
  <c r="H449" i="1" s="1"/>
  <c r="C449" i="1"/>
  <c r="D449" i="1" s="1"/>
  <c r="E449" i="1" s="1"/>
  <c r="F449" i="1"/>
  <c r="G449" i="1"/>
  <c r="Q449" i="1" s="1"/>
  <c r="I449" i="1"/>
  <c r="J449" i="1"/>
  <c r="K449" i="1"/>
  <c r="L449" i="1"/>
  <c r="B450" i="1"/>
  <c r="G450" i="1" s="1"/>
  <c r="Q450" i="1" s="1"/>
  <c r="C450" i="1"/>
  <c r="D450" i="1" s="1"/>
  <c r="E450" i="1" s="1"/>
  <c r="F450" i="1"/>
  <c r="H450" i="1"/>
  <c r="I450" i="1"/>
  <c r="J450" i="1"/>
  <c r="K450" i="1"/>
  <c r="L450" i="1"/>
  <c r="B451" i="1"/>
  <c r="C451" i="1"/>
  <c r="D451" i="1" s="1"/>
  <c r="E451" i="1" s="1"/>
  <c r="F451" i="1"/>
  <c r="G451" i="1"/>
  <c r="Q451" i="1" s="1"/>
  <c r="H451" i="1"/>
  <c r="I451" i="1"/>
  <c r="J451" i="1"/>
  <c r="K451" i="1"/>
  <c r="L451" i="1"/>
  <c r="B452" i="1"/>
  <c r="C452" i="1" s="1"/>
  <c r="D452" i="1" s="1"/>
  <c r="E452" i="1" s="1"/>
  <c r="I452" i="1"/>
  <c r="J452" i="1"/>
  <c r="L452" i="1"/>
  <c r="B453" i="1"/>
  <c r="C453" i="1" s="1"/>
  <c r="D453" i="1" s="1"/>
  <c r="E453" i="1" s="1"/>
  <c r="B454" i="1"/>
  <c r="G454" i="1" s="1"/>
  <c r="Q454" i="1" s="1"/>
  <c r="C454" i="1"/>
  <c r="D454" i="1" s="1"/>
  <c r="E454" i="1" s="1"/>
  <c r="F454" i="1"/>
  <c r="H454" i="1"/>
  <c r="I454" i="1"/>
  <c r="J454" i="1"/>
  <c r="K454" i="1"/>
  <c r="L454" i="1"/>
  <c r="B455" i="1"/>
  <c r="C455" i="1"/>
  <c r="D455" i="1" s="1"/>
  <c r="E455" i="1" s="1"/>
  <c r="F455" i="1"/>
  <c r="G455" i="1"/>
  <c r="Q455" i="1" s="1"/>
  <c r="H455" i="1"/>
  <c r="I455" i="1"/>
  <c r="J455" i="1"/>
  <c r="K455" i="1"/>
  <c r="L455" i="1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O295" i="1"/>
  <c r="P295" i="1"/>
  <c r="O280" i="1"/>
  <c r="P280" i="1"/>
  <c r="O281" i="1"/>
  <c r="P281" i="1"/>
  <c r="O17" i="1"/>
  <c r="P17" i="1"/>
  <c r="O33" i="1"/>
  <c r="P33" i="1"/>
  <c r="O47" i="1"/>
  <c r="P47" i="1"/>
  <c r="O48" i="1"/>
  <c r="P48" i="1"/>
  <c r="O49" i="1"/>
  <c r="P49" i="1"/>
  <c r="O50" i="1"/>
  <c r="P50" i="1"/>
  <c r="O71" i="1"/>
  <c r="P71" i="1"/>
  <c r="O72" i="1"/>
  <c r="P72" i="1"/>
  <c r="O73" i="1"/>
  <c r="P73" i="1"/>
  <c r="O74" i="1"/>
  <c r="P74" i="1"/>
  <c r="O95" i="1"/>
  <c r="P95" i="1"/>
  <c r="O96" i="1"/>
  <c r="P96" i="1"/>
  <c r="O97" i="1"/>
  <c r="P97" i="1"/>
  <c r="O113" i="1"/>
  <c r="P113" i="1"/>
  <c r="O123" i="1"/>
  <c r="P123" i="1"/>
  <c r="O132" i="1"/>
  <c r="P132" i="1"/>
  <c r="O142" i="1"/>
  <c r="P142" i="1"/>
  <c r="O146" i="1"/>
  <c r="P146" i="1"/>
  <c r="O147" i="1"/>
  <c r="P147" i="1"/>
  <c r="O164" i="1"/>
  <c r="P164" i="1"/>
  <c r="O176" i="1"/>
  <c r="P176" i="1"/>
  <c r="O180" i="1"/>
  <c r="P180" i="1"/>
  <c r="O181" i="1"/>
  <c r="P181" i="1"/>
  <c r="O198" i="1"/>
  <c r="P198" i="1"/>
  <c r="O208" i="1"/>
  <c r="P208" i="1"/>
  <c r="O218" i="1"/>
  <c r="P218" i="1"/>
  <c r="O234" i="1"/>
  <c r="P234" i="1"/>
  <c r="O253" i="1"/>
  <c r="P253" i="1"/>
  <c r="O254" i="1"/>
  <c r="P254" i="1"/>
  <c r="B319" i="1"/>
  <c r="B320" i="1"/>
  <c r="L320" i="1" s="1"/>
  <c r="B280" i="1"/>
  <c r="F280" i="1" s="1"/>
  <c r="B281" i="1"/>
  <c r="B295" i="1"/>
  <c r="N295" i="1" s="1"/>
  <c r="B253" i="1"/>
  <c r="B254" i="1"/>
  <c r="C254" i="1" s="1"/>
  <c r="B164" i="1"/>
  <c r="B176" i="1"/>
  <c r="C176" i="1" s="1"/>
  <c r="B180" i="1"/>
  <c r="B181" i="1"/>
  <c r="B198" i="1"/>
  <c r="G198" i="1" s="1"/>
  <c r="B208" i="1"/>
  <c r="B218" i="1"/>
  <c r="F218" i="1" s="1"/>
  <c r="B234" i="1"/>
  <c r="P3" i="1"/>
  <c r="O3" i="1"/>
  <c r="B17" i="1"/>
  <c r="N17" i="1" s="1"/>
  <c r="B33" i="1"/>
  <c r="C33" i="1" s="1"/>
  <c r="B47" i="1"/>
  <c r="N47" i="1" s="1"/>
  <c r="B48" i="1"/>
  <c r="B49" i="1"/>
  <c r="N49" i="1" s="1"/>
  <c r="B50" i="1"/>
  <c r="N50" i="1" s="1"/>
  <c r="B71" i="1"/>
  <c r="N71" i="1" s="1"/>
  <c r="B72" i="1"/>
  <c r="F72" i="1" s="1"/>
  <c r="B73" i="1"/>
  <c r="N73" i="1" s="1"/>
  <c r="B74" i="1"/>
  <c r="N74" i="1" s="1"/>
  <c r="B95" i="1"/>
  <c r="F95" i="1" s="1"/>
  <c r="B96" i="1"/>
  <c r="B97" i="1"/>
  <c r="N97" i="1" s="1"/>
  <c r="B113" i="1"/>
  <c r="N113" i="1" s="1"/>
  <c r="B123" i="1"/>
  <c r="B132" i="1"/>
  <c r="B142" i="1"/>
  <c r="B146" i="1"/>
  <c r="N146" i="1" s="1"/>
  <c r="B147" i="1"/>
  <c r="B3" i="1"/>
  <c r="J445" i="1" l="1"/>
  <c r="K432" i="1"/>
  <c r="L412" i="1"/>
  <c r="G412" i="1"/>
  <c r="Q412" i="1" s="1"/>
  <c r="I453" i="1"/>
  <c r="H452" i="1"/>
  <c r="H448" i="1"/>
  <c r="K447" i="1"/>
  <c r="C447" i="1"/>
  <c r="D447" i="1" s="1"/>
  <c r="E447" i="1" s="1"/>
  <c r="F446" i="1"/>
  <c r="I445" i="1"/>
  <c r="L444" i="1"/>
  <c r="H440" i="1"/>
  <c r="F438" i="1"/>
  <c r="H436" i="1"/>
  <c r="K435" i="1"/>
  <c r="C435" i="1"/>
  <c r="D435" i="1" s="1"/>
  <c r="E435" i="1" s="1"/>
  <c r="F434" i="1"/>
  <c r="H433" i="1"/>
  <c r="J432" i="1"/>
  <c r="L431" i="1"/>
  <c r="C431" i="1"/>
  <c r="D431" i="1" s="1"/>
  <c r="E431" i="1" s="1"/>
  <c r="I429" i="1"/>
  <c r="H424" i="1"/>
  <c r="C423" i="1"/>
  <c r="D423" i="1" s="1"/>
  <c r="E423" i="1" s="1"/>
  <c r="K423" i="1"/>
  <c r="F423" i="1"/>
  <c r="J417" i="1"/>
  <c r="J416" i="1"/>
  <c r="J415" i="1"/>
  <c r="K414" i="1"/>
  <c r="K412" i="1"/>
  <c r="H395" i="1"/>
  <c r="I395" i="1"/>
  <c r="G383" i="1"/>
  <c r="H383" i="1"/>
  <c r="F383" i="1"/>
  <c r="I383" i="1"/>
  <c r="K383" i="1"/>
  <c r="L383" i="1"/>
  <c r="I413" i="1"/>
  <c r="L413" i="1"/>
  <c r="C400" i="1"/>
  <c r="D400" i="1" s="1"/>
  <c r="E400" i="1" s="1"/>
  <c r="K400" i="1"/>
  <c r="L400" i="1"/>
  <c r="G400" i="1"/>
  <c r="Q400" i="1" s="1"/>
  <c r="H453" i="1"/>
  <c r="G452" i="1"/>
  <c r="Q452" i="1" s="1"/>
  <c r="G448" i="1"/>
  <c r="H445" i="1"/>
  <c r="G440" i="1"/>
  <c r="G436" i="1"/>
  <c r="G433" i="1"/>
  <c r="Q433" i="1" s="1"/>
  <c r="I432" i="1"/>
  <c r="H429" i="1"/>
  <c r="C427" i="1"/>
  <c r="D427" i="1" s="1"/>
  <c r="E427" i="1" s="1"/>
  <c r="K427" i="1"/>
  <c r="F424" i="1"/>
  <c r="F422" i="1"/>
  <c r="I422" i="1"/>
  <c r="I421" i="1"/>
  <c r="L421" i="1"/>
  <c r="L420" i="1"/>
  <c r="G420" i="1"/>
  <c r="Q420" i="1" s="1"/>
  <c r="I417" i="1"/>
  <c r="I416" i="1"/>
  <c r="I415" i="1"/>
  <c r="J413" i="1"/>
  <c r="J412" i="1"/>
  <c r="H401" i="1"/>
  <c r="I401" i="1"/>
  <c r="L401" i="1"/>
  <c r="L394" i="1"/>
  <c r="G390" i="1"/>
  <c r="H390" i="1"/>
  <c r="I390" i="1"/>
  <c r="F414" i="1"/>
  <c r="I414" i="1"/>
  <c r="G396" i="1"/>
  <c r="H396" i="1"/>
  <c r="C396" i="1"/>
  <c r="D396" i="1" s="1"/>
  <c r="E396" i="1" s="1"/>
  <c r="K396" i="1"/>
  <c r="G453" i="1"/>
  <c r="F452" i="1"/>
  <c r="F448" i="1"/>
  <c r="I447" i="1"/>
  <c r="L446" i="1"/>
  <c r="G445" i="1"/>
  <c r="Q445" i="1" s="1"/>
  <c r="F440" i="1"/>
  <c r="L438" i="1"/>
  <c r="F436" i="1"/>
  <c r="I435" i="1"/>
  <c r="L434" i="1"/>
  <c r="F433" i="1"/>
  <c r="H432" i="1"/>
  <c r="J431" i="1"/>
  <c r="G429" i="1"/>
  <c r="J427" i="1"/>
  <c r="K422" i="1"/>
  <c r="K421" i="1"/>
  <c r="K420" i="1"/>
  <c r="G417" i="1"/>
  <c r="Q417" i="1" s="1"/>
  <c r="G416" i="1"/>
  <c r="H415" i="1"/>
  <c r="Q415" i="1" s="1"/>
  <c r="H414" i="1"/>
  <c r="H413" i="1"/>
  <c r="I412" i="1"/>
  <c r="H404" i="1"/>
  <c r="Q404" i="1" s="1"/>
  <c r="C404" i="1"/>
  <c r="D404" i="1" s="1"/>
  <c r="E404" i="1" s="1"/>
  <c r="K404" i="1"/>
  <c r="F402" i="1"/>
  <c r="I402" i="1"/>
  <c r="J400" i="1"/>
  <c r="J396" i="1"/>
  <c r="I394" i="1"/>
  <c r="F384" i="1"/>
  <c r="H384" i="1"/>
  <c r="I384" i="1"/>
  <c r="C384" i="1"/>
  <c r="D384" i="1" s="1"/>
  <c r="E384" i="1" s="1"/>
  <c r="G384" i="1"/>
  <c r="Q384" i="1" s="1"/>
  <c r="J384" i="1"/>
  <c r="J453" i="1"/>
  <c r="L414" i="1"/>
  <c r="F340" i="1"/>
  <c r="H340" i="1"/>
  <c r="I340" i="1"/>
  <c r="K340" i="1"/>
  <c r="L340" i="1"/>
  <c r="C340" i="1"/>
  <c r="D340" i="1" s="1"/>
  <c r="E340" i="1" s="1"/>
  <c r="F453" i="1"/>
  <c r="H447" i="1"/>
  <c r="Q447" i="1" s="1"/>
  <c r="K446" i="1"/>
  <c r="C446" i="1"/>
  <c r="D446" i="1" s="1"/>
  <c r="E446" i="1" s="1"/>
  <c r="F445" i="1"/>
  <c r="I444" i="1"/>
  <c r="K438" i="1"/>
  <c r="C438" i="1"/>
  <c r="D438" i="1" s="1"/>
  <c r="E438" i="1" s="1"/>
  <c r="H435" i="1"/>
  <c r="Q435" i="1" s="1"/>
  <c r="K434" i="1"/>
  <c r="C434" i="1"/>
  <c r="D434" i="1" s="1"/>
  <c r="E434" i="1" s="1"/>
  <c r="G432" i="1"/>
  <c r="I431" i="1"/>
  <c r="F429" i="1"/>
  <c r="G428" i="1"/>
  <c r="Q428" i="1" s="1"/>
  <c r="I427" i="1"/>
  <c r="H425" i="1"/>
  <c r="Q425" i="1" s="1"/>
  <c r="I423" i="1"/>
  <c r="J422" i="1"/>
  <c r="J421" i="1"/>
  <c r="J420" i="1"/>
  <c r="F417" i="1"/>
  <c r="G414" i="1"/>
  <c r="Q414" i="1" s="1"/>
  <c r="G413" i="1"/>
  <c r="Q413" i="1" s="1"/>
  <c r="H412" i="1"/>
  <c r="C411" i="1"/>
  <c r="D411" i="1" s="1"/>
  <c r="E411" i="1" s="1"/>
  <c r="K411" i="1"/>
  <c r="F411" i="1"/>
  <c r="K405" i="1"/>
  <c r="L404" i="1"/>
  <c r="L402" i="1"/>
  <c r="K401" i="1"/>
  <c r="I400" i="1"/>
  <c r="I396" i="1"/>
  <c r="K395" i="1"/>
  <c r="L385" i="1"/>
  <c r="J382" i="1"/>
  <c r="J379" i="1"/>
  <c r="C361" i="1"/>
  <c r="D361" i="1" s="1"/>
  <c r="E361" i="1" s="1"/>
  <c r="K361" i="1"/>
  <c r="F361" i="1"/>
  <c r="L361" i="1"/>
  <c r="G361" i="1"/>
  <c r="H361" i="1"/>
  <c r="J434" i="1"/>
  <c r="L424" i="1"/>
  <c r="G424" i="1"/>
  <c r="Q424" i="1" s="1"/>
  <c r="F413" i="1"/>
  <c r="F412" i="1"/>
  <c r="H400" i="1"/>
  <c r="F396" i="1"/>
  <c r="I355" i="1"/>
  <c r="C355" i="1"/>
  <c r="D355" i="1" s="1"/>
  <c r="E355" i="1" s="1"/>
  <c r="K355" i="1"/>
  <c r="L355" i="1"/>
  <c r="F355" i="1"/>
  <c r="H355" i="1"/>
  <c r="Q355" i="1" s="1"/>
  <c r="J355" i="1"/>
  <c r="J446" i="1"/>
  <c r="F432" i="1"/>
  <c r="L453" i="1"/>
  <c r="K452" i="1"/>
  <c r="K448" i="1"/>
  <c r="I446" i="1"/>
  <c r="L445" i="1"/>
  <c r="K440" i="1"/>
  <c r="I438" i="1"/>
  <c r="K436" i="1"/>
  <c r="I434" i="1"/>
  <c r="L433" i="1"/>
  <c r="C433" i="1"/>
  <c r="D433" i="1" s="1"/>
  <c r="E433" i="1" s="1"/>
  <c r="F431" i="1"/>
  <c r="L429" i="1"/>
  <c r="G427" i="1"/>
  <c r="Q427" i="1" s="1"/>
  <c r="I426" i="1"/>
  <c r="F425" i="1"/>
  <c r="K424" i="1"/>
  <c r="G423" i="1"/>
  <c r="Q423" i="1" s="1"/>
  <c r="G422" i="1"/>
  <c r="Q422" i="1" s="1"/>
  <c r="G421" i="1"/>
  <c r="Q421" i="1" s="1"/>
  <c r="H420" i="1"/>
  <c r="C417" i="1"/>
  <c r="D417" i="1" s="1"/>
  <c r="E417" i="1" s="1"/>
  <c r="J411" i="1"/>
  <c r="I409" i="1"/>
  <c r="L409" i="1"/>
  <c r="L408" i="1"/>
  <c r="G408" i="1"/>
  <c r="Q408" i="1" s="1"/>
  <c r="I405" i="1"/>
  <c r="I404" i="1"/>
  <c r="J402" i="1"/>
  <c r="G401" i="1"/>
  <c r="Q401" i="1" s="1"/>
  <c r="F400" i="1"/>
  <c r="H397" i="1"/>
  <c r="Q397" i="1" s="1"/>
  <c r="I397" i="1"/>
  <c r="L397" i="1"/>
  <c r="G395" i="1"/>
  <c r="Q395" i="1" s="1"/>
  <c r="K390" i="1"/>
  <c r="J383" i="1"/>
  <c r="I347" i="1"/>
  <c r="C347" i="1"/>
  <c r="D347" i="1" s="1"/>
  <c r="E347" i="1" s="1"/>
  <c r="K347" i="1"/>
  <c r="L347" i="1"/>
  <c r="F347" i="1"/>
  <c r="H347" i="1"/>
  <c r="Q347" i="1" s="1"/>
  <c r="J347" i="1"/>
  <c r="J340" i="1"/>
  <c r="K453" i="1"/>
  <c r="K445" i="1"/>
  <c r="C432" i="1"/>
  <c r="D432" i="1" s="1"/>
  <c r="E432" i="1" s="1"/>
  <c r="J424" i="1"/>
  <c r="H416" i="1"/>
  <c r="C416" i="1"/>
  <c r="D416" i="1" s="1"/>
  <c r="E416" i="1" s="1"/>
  <c r="K416" i="1"/>
  <c r="C415" i="1"/>
  <c r="D415" i="1" s="1"/>
  <c r="E415" i="1" s="1"/>
  <c r="K415" i="1"/>
  <c r="F415" i="1"/>
  <c r="C414" i="1"/>
  <c r="D414" i="1" s="1"/>
  <c r="E414" i="1" s="1"/>
  <c r="C413" i="1"/>
  <c r="D413" i="1" s="1"/>
  <c r="E413" i="1" s="1"/>
  <c r="C412" i="1"/>
  <c r="D412" i="1" s="1"/>
  <c r="E412" i="1" s="1"/>
  <c r="C394" i="1"/>
  <c r="D394" i="1" s="1"/>
  <c r="E394" i="1" s="1"/>
  <c r="K394" i="1"/>
  <c r="F394" i="1"/>
  <c r="G394" i="1"/>
  <c r="Q394" i="1" s="1"/>
  <c r="J394" i="1"/>
  <c r="C385" i="1"/>
  <c r="D385" i="1" s="1"/>
  <c r="E385" i="1" s="1"/>
  <c r="F385" i="1"/>
  <c r="G385" i="1"/>
  <c r="Q385" i="1" s="1"/>
  <c r="I385" i="1"/>
  <c r="J385" i="1"/>
  <c r="L382" i="1"/>
  <c r="F382" i="1"/>
  <c r="G382" i="1"/>
  <c r="Q382" i="1" s="1"/>
  <c r="K382" i="1"/>
  <c r="C382" i="1"/>
  <c r="D382" i="1" s="1"/>
  <c r="E382" i="1" s="1"/>
  <c r="I379" i="1"/>
  <c r="C379" i="1"/>
  <c r="D379" i="1" s="1"/>
  <c r="E379" i="1" s="1"/>
  <c r="K379" i="1"/>
  <c r="L379" i="1"/>
  <c r="F379" i="1"/>
  <c r="I371" i="1"/>
  <c r="C371" i="1"/>
  <c r="D371" i="1" s="1"/>
  <c r="E371" i="1" s="1"/>
  <c r="K371" i="1"/>
  <c r="L371" i="1"/>
  <c r="F371" i="1"/>
  <c r="G371" i="1"/>
  <c r="Q371" i="1" s="1"/>
  <c r="F360" i="1"/>
  <c r="H360" i="1"/>
  <c r="Q360" i="1" s="1"/>
  <c r="I360" i="1"/>
  <c r="K360" i="1"/>
  <c r="L360" i="1"/>
  <c r="C360" i="1"/>
  <c r="D360" i="1" s="1"/>
  <c r="E360" i="1" s="1"/>
  <c r="G340" i="1"/>
  <c r="Q340" i="1" s="1"/>
  <c r="L366" i="1"/>
  <c r="F366" i="1"/>
  <c r="G366" i="1"/>
  <c r="L358" i="1"/>
  <c r="F358" i="1"/>
  <c r="G358" i="1"/>
  <c r="Q358" i="1" s="1"/>
  <c r="C349" i="1"/>
  <c r="D349" i="1" s="1"/>
  <c r="E349" i="1" s="1"/>
  <c r="K349" i="1"/>
  <c r="F349" i="1"/>
  <c r="F348" i="1"/>
  <c r="H348" i="1"/>
  <c r="I348" i="1"/>
  <c r="F403" i="1"/>
  <c r="L393" i="1"/>
  <c r="C393" i="1"/>
  <c r="D393" i="1" s="1"/>
  <c r="E393" i="1" s="1"/>
  <c r="G391" i="1"/>
  <c r="Q391" i="1" s="1"/>
  <c r="F387" i="1"/>
  <c r="G380" i="1"/>
  <c r="I375" i="1"/>
  <c r="G372" i="1"/>
  <c r="Q372" i="1" s="1"/>
  <c r="I367" i="1"/>
  <c r="C367" i="1"/>
  <c r="D367" i="1" s="1"/>
  <c r="E367" i="1" s="1"/>
  <c r="K367" i="1"/>
  <c r="L367" i="1"/>
  <c r="I359" i="1"/>
  <c r="C359" i="1"/>
  <c r="D359" i="1" s="1"/>
  <c r="E359" i="1" s="1"/>
  <c r="K359" i="1"/>
  <c r="L359" i="1"/>
  <c r="G351" i="1"/>
  <c r="Q351" i="1" s="1"/>
  <c r="H351" i="1"/>
  <c r="L348" i="1"/>
  <c r="I346" i="1"/>
  <c r="G343" i="1"/>
  <c r="H343" i="1"/>
  <c r="I339" i="1"/>
  <c r="L378" i="1"/>
  <c r="F378" i="1"/>
  <c r="G378" i="1"/>
  <c r="Q378" i="1" s="1"/>
  <c r="L370" i="1"/>
  <c r="F370" i="1"/>
  <c r="G370" i="1"/>
  <c r="Q370" i="1" s="1"/>
  <c r="K366" i="1"/>
  <c r="K358" i="1"/>
  <c r="L349" i="1"/>
  <c r="K348" i="1"/>
  <c r="K403" i="1"/>
  <c r="I393" i="1"/>
  <c r="C391" i="1"/>
  <c r="D391" i="1" s="1"/>
  <c r="E391" i="1" s="1"/>
  <c r="K378" i="1"/>
  <c r="K370" i="1"/>
  <c r="C369" i="1"/>
  <c r="D369" i="1" s="1"/>
  <c r="E369" i="1" s="1"/>
  <c r="K369" i="1"/>
  <c r="F369" i="1"/>
  <c r="J367" i="1"/>
  <c r="I366" i="1"/>
  <c r="G363" i="1"/>
  <c r="Q363" i="1" s="1"/>
  <c r="H363" i="1"/>
  <c r="J359" i="1"/>
  <c r="I358" i="1"/>
  <c r="J351" i="1"/>
  <c r="I349" i="1"/>
  <c r="G348" i="1"/>
  <c r="Q348" i="1" s="1"/>
  <c r="J343" i="1"/>
  <c r="C337" i="1"/>
  <c r="D337" i="1" s="1"/>
  <c r="E337" i="1" s="1"/>
  <c r="K337" i="1"/>
  <c r="F337" i="1"/>
  <c r="H393" i="1"/>
  <c r="Q393" i="1" s="1"/>
  <c r="G387" i="1"/>
  <c r="H387" i="1"/>
  <c r="C381" i="1"/>
  <c r="D381" i="1" s="1"/>
  <c r="E381" i="1" s="1"/>
  <c r="K381" i="1"/>
  <c r="F381" i="1"/>
  <c r="F380" i="1"/>
  <c r="H380" i="1"/>
  <c r="I380" i="1"/>
  <c r="J378" i="1"/>
  <c r="G375" i="1"/>
  <c r="H375" i="1"/>
  <c r="C373" i="1"/>
  <c r="D373" i="1" s="1"/>
  <c r="E373" i="1" s="1"/>
  <c r="K373" i="1"/>
  <c r="F373" i="1"/>
  <c r="F372" i="1"/>
  <c r="H372" i="1"/>
  <c r="I372" i="1"/>
  <c r="J370" i="1"/>
  <c r="H366" i="1"/>
  <c r="H358" i="1"/>
  <c r="H349" i="1"/>
  <c r="Q349" i="1" s="1"/>
  <c r="L346" i="1"/>
  <c r="F346" i="1"/>
  <c r="G346" i="1"/>
  <c r="Q346" i="1" s="1"/>
  <c r="G339" i="1"/>
  <c r="H339" i="1"/>
  <c r="K386" i="1"/>
  <c r="K374" i="1"/>
  <c r="K362" i="1"/>
  <c r="C362" i="1"/>
  <c r="D362" i="1" s="1"/>
  <c r="E362" i="1" s="1"/>
  <c r="K354" i="1"/>
  <c r="C354" i="1"/>
  <c r="D354" i="1" s="1"/>
  <c r="E354" i="1" s="1"/>
  <c r="K350" i="1"/>
  <c r="C350" i="1"/>
  <c r="D350" i="1" s="1"/>
  <c r="E350" i="1" s="1"/>
  <c r="K342" i="1"/>
  <c r="C342" i="1"/>
  <c r="D342" i="1" s="1"/>
  <c r="E342" i="1" s="1"/>
  <c r="K338" i="1"/>
  <c r="C338" i="1"/>
  <c r="D338" i="1" s="1"/>
  <c r="E338" i="1" s="1"/>
  <c r="G253" i="1"/>
  <c r="I253" i="1"/>
  <c r="N33" i="1"/>
  <c r="C113" i="1"/>
  <c r="C218" i="1"/>
  <c r="C198" i="1"/>
  <c r="J253" i="1"/>
  <c r="N147" i="1"/>
  <c r="N123" i="1"/>
  <c r="H320" i="1"/>
  <c r="G320" i="1"/>
  <c r="Q320" i="1" s="1"/>
  <c r="J320" i="1"/>
  <c r="K320" i="1"/>
  <c r="C320" i="1"/>
  <c r="D320" i="1" s="1"/>
  <c r="E320" i="1" s="1"/>
  <c r="C17" i="1"/>
  <c r="N181" i="1"/>
  <c r="G180" i="1"/>
  <c r="N180" i="1"/>
  <c r="N164" i="1"/>
  <c r="G319" i="1"/>
  <c r="C319" i="1"/>
  <c r="D319" i="1" s="1"/>
  <c r="E319" i="1" s="1"/>
  <c r="H3" i="1"/>
  <c r="C3" i="1"/>
  <c r="L3" i="1" s="1"/>
  <c r="F132" i="1"/>
  <c r="C132" i="1"/>
  <c r="C253" i="1"/>
  <c r="N254" i="1"/>
  <c r="H254" i="1"/>
  <c r="N132" i="1"/>
  <c r="F176" i="1"/>
  <c r="N176" i="1"/>
  <c r="F234" i="1"/>
  <c r="N234" i="1"/>
  <c r="G208" i="1"/>
  <c r="N208" i="1"/>
  <c r="F142" i="1"/>
  <c r="N142" i="1"/>
  <c r="G280" i="1"/>
  <c r="N280" i="1"/>
  <c r="N218" i="1"/>
  <c r="H198" i="1"/>
  <c r="Q198" i="1" s="1"/>
  <c r="N198" i="1"/>
  <c r="F96" i="1"/>
  <c r="N96" i="1"/>
  <c r="F48" i="1"/>
  <c r="N48" i="1"/>
  <c r="N95" i="1"/>
  <c r="N72" i="1"/>
  <c r="J281" i="1"/>
  <c r="N281" i="1"/>
  <c r="F320" i="1"/>
  <c r="N253" i="1"/>
  <c r="F253" i="1"/>
  <c r="F164" i="1"/>
  <c r="K319" i="1"/>
  <c r="L319" i="1"/>
  <c r="F319" i="1"/>
  <c r="J319" i="1"/>
  <c r="I319" i="1"/>
  <c r="H319" i="1"/>
  <c r="I320" i="1"/>
  <c r="H295" i="1"/>
  <c r="J295" i="1"/>
  <c r="I295" i="1"/>
  <c r="G295" i="1"/>
  <c r="H218" i="1"/>
  <c r="F295" i="1"/>
  <c r="H281" i="1"/>
  <c r="G281" i="1"/>
  <c r="J280" i="1"/>
  <c r="F281" i="1"/>
  <c r="I280" i="1"/>
  <c r="H280" i="1"/>
  <c r="I281" i="1"/>
  <c r="H234" i="1"/>
  <c r="H180" i="1"/>
  <c r="J254" i="1"/>
  <c r="I254" i="1"/>
  <c r="G254" i="1"/>
  <c r="F254" i="1"/>
  <c r="H253" i="1"/>
  <c r="Q253" i="1" s="1"/>
  <c r="J218" i="1"/>
  <c r="J164" i="1"/>
  <c r="H164" i="1"/>
  <c r="G164" i="1"/>
  <c r="F180" i="1"/>
  <c r="J176" i="1"/>
  <c r="J198" i="1"/>
  <c r="J180" i="1"/>
  <c r="I164" i="1"/>
  <c r="J234" i="1"/>
  <c r="I198" i="1"/>
  <c r="I180" i="1"/>
  <c r="J208" i="1"/>
  <c r="I208" i="1"/>
  <c r="H208" i="1"/>
  <c r="I234" i="1"/>
  <c r="I218" i="1"/>
  <c r="F208" i="1"/>
  <c r="F198" i="1"/>
  <c r="F181" i="1"/>
  <c r="G181" i="1"/>
  <c r="H181" i="1"/>
  <c r="G234" i="1"/>
  <c r="G218" i="1"/>
  <c r="Q218" i="1" s="1"/>
  <c r="J181" i="1"/>
  <c r="I181" i="1"/>
  <c r="I176" i="1"/>
  <c r="H176" i="1"/>
  <c r="G176" i="1"/>
  <c r="I3" i="1"/>
  <c r="N3" i="1"/>
  <c r="J3" i="1"/>
  <c r="F71" i="1"/>
  <c r="F47" i="1"/>
  <c r="F3" i="1"/>
  <c r="F147" i="1"/>
  <c r="F123" i="1"/>
  <c r="G3" i="1"/>
  <c r="F146" i="1"/>
  <c r="F74" i="1"/>
  <c r="F50" i="1"/>
  <c r="F113" i="1"/>
  <c r="F97" i="1"/>
  <c r="F73" i="1"/>
  <c r="F49" i="1"/>
  <c r="F33" i="1"/>
  <c r="F17" i="1"/>
  <c r="Q453" i="1" l="1"/>
  <c r="Q448" i="1"/>
  <c r="Q440" i="1"/>
  <c r="Q436" i="1"/>
  <c r="Q432" i="1"/>
  <c r="Q429" i="1"/>
  <c r="Q416" i="1"/>
  <c r="Q396" i="1"/>
  <c r="Q390" i="1"/>
  <c r="Q387" i="1"/>
  <c r="Q383" i="1"/>
  <c r="Q375" i="1"/>
  <c r="Q366" i="1"/>
  <c r="Q343" i="1"/>
  <c r="Q339" i="1"/>
  <c r="Q319" i="1"/>
  <c r="Q176" i="1"/>
  <c r="Q254" i="1"/>
  <c r="C295" i="1"/>
  <c r="D295" i="1" s="1"/>
  <c r="E295" i="1" s="1"/>
  <c r="C72" i="1"/>
  <c r="C48" i="1"/>
  <c r="K48" i="1" s="1"/>
  <c r="C71" i="1"/>
  <c r="K71" i="1" s="1"/>
  <c r="C164" i="1"/>
  <c r="D164" i="1" s="1"/>
  <c r="E164" i="1" s="1"/>
  <c r="C73" i="1"/>
  <c r="L73" i="1" s="1"/>
  <c r="C181" i="1"/>
  <c r="Q234" i="1"/>
  <c r="Q180" i="1"/>
  <c r="Q281" i="1"/>
  <c r="C123" i="1"/>
  <c r="K123" i="1" s="1"/>
  <c r="C74" i="1"/>
  <c r="D74" i="1" s="1"/>
  <c r="E74" i="1" s="1"/>
  <c r="C146" i="1"/>
  <c r="D146" i="1" s="1"/>
  <c r="E146" i="1" s="1"/>
  <c r="C234" i="1"/>
  <c r="C50" i="1"/>
  <c r="C97" i="1"/>
  <c r="C142" i="1"/>
  <c r="C47" i="1"/>
  <c r="L47" i="1" s="1"/>
  <c r="C280" i="1"/>
  <c r="Q164" i="1"/>
  <c r="Q208" i="1"/>
  <c r="C95" i="1"/>
  <c r="K95" i="1" s="1"/>
  <c r="Q280" i="1"/>
  <c r="C180" i="1"/>
  <c r="C49" i="1"/>
  <c r="D49" i="1" s="1"/>
  <c r="E49" i="1" s="1"/>
  <c r="C147" i="1"/>
  <c r="L147" i="1" s="1"/>
  <c r="C208" i="1"/>
  <c r="C96" i="1"/>
  <c r="L96" i="1" s="1"/>
  <c r="C281" i="1"/>
  <c r="Q181" i="1"/>
  <c r="Q295" i="1"/>
  <c r="Q3" i="1"/>
  <c r="L142" i="1"/>
  <c r="L97" i="1"/>
  <c r="K50" i="1"/>
  <c r="L72" i="1"/>
  <c r="D3" i="1"/>
  <c r="E3" i="1" s="1"/>
  <c r="K3" i="1"/>
  <c r="K113" i="1"/>
  <c r="L113" i="1"/>
  <c r="K132" i="1"/>
  <c r="L132" i="1"/>
  <c r="K142" i="1"/>
  <c r="J17" i="1"/>
  <c r="J33" i="1"/>
  <c r="J47" i="1"/>
  <c r="J48" i="1"/>
  <c r="J49" i="1"/>
  <c r="J50" i="1"/>
  <c r="J71" i="1"/>
  <c r="J72" i="1"/>
  <c r="J73" i="1"/>
  <c r="J74" i="1"/>
  <c r="J95" i="1"/>
  <c r="J96" i="1"/>
  <c r="J97" i="1"/>
  <c r="J113" i="1"/>
  <c r="J123" i="1"/>
  <c r="J132" i="1"/>
  <c r="J142" i="1"/>
  <c r="J146" i="1"/>
  <c r="J147" i="1"/>
  <c r="I17" i="1"/>
  <c r="I33" i="1"/>
  <c r="I47" i="1"/>
  <c r="I48" i="1"/>
  <c r="I49" i="1"/>
  <c r="I50" i="1"/>
  <c r="I71" i="1"/>
  <c r="I72" i="1"/>
  <c r="I73" i="1"/>
  <c r="I74" i="1"/>
  <c r="I95" i="1"/>
  <c r="I96" i="1"/>
  <c r="I97" i="1"/>
  <c r="I113" i="1"/>
  <c r="I123" i="1"/>
  <c r="I132" i="1"/>
  <c r="I142" i="1"/>
  <c r="I146" i="1"/>
  <c r="I147" i="1"/>
  <c r="H17" i="1"/>
  <c r="H33" i="1"/>
  <c r="H47" i="1"/>
  <c r="H48" i="1"/>
  <c r="H49" i="1"/>
  <c r="H50" i="1"/>
  <c r="H71" i="1"/>
  <c r="H72" i="1"/>
  <c r="H73" i="1"/>
  <c r="H74" i="1"/>
  <c r="H95" i="1"/>
  <c r="H96" i="1"/>
  <c r="H97" i="1"/>
  <c r="H113" i="1"/>
  <c r="H123" i="1"/>
  <c r="H132" i="1"/>
  <c r="H142" i="1"/>
  <c r="H146" i="1"/>
  <c r="H147" i="1"/>
  <c r="G17" i="1"/>
  <c r="G33" i="1"/>
  <c r="Q33" i="1" s="1"/>
  <c r="G47" i="1"/>
  <c r="G48" i="1"/>
  <c r="G49" i="1"/>
  <c r="Q49" i="1" s="1"/>
  <c r="G50" i="1"/>
  <c r="G71" i="1"/>
  <c r="G72" i="1"/>
  <c r="G73" i="1"/>
  <c r="Q73" i="1" s="1"/>
  <c r="G74" i="1"/>
  <c r="G95" i="1"/>
  <c r="G96" i="1"/>
  <c r="G97" i="1"/>
  <c r="G113" i="1"/>
  <c r="Q113" i="1" s="1"/>
  <c r="G123" i="1"/>
  <c r="G132" i="1"/>
  <c r="G142" i="1"/>
  <c r="G146" i="1"/>
  <c r="G147" i="1"/>
  <c r="D113" i="1"/>
  <c r="E113" i="1" s="1"/>
  <c r="D132" i="1"/>
  <c r="E132" i="1" s="1"/>
  <c r="Q97" i="1" l="1"/>
  <c r="Q17" i="1"/>
  <c r="D95" i="1"/>
  <c r="E95" i="1" s="1"/>
  <c r="K295" i="1"/>
  <c r="L95" i="1"/>
  <c r="L295" i="1"/>
  <c r="Q146" i="1"/>
  <c r="Q74" i="1"/>
  <c r="Q50" i="1"/>
  <c r="D73" i="1"/>
  <c r="E73" i="1" s="1"/>
  <c r="D48" i="1"/>
  <c r="E48" i="1" s="1"/>
  <c r="Q95" i="1"/>
  <c r="Q71" i="1"/>
  <c r="Q47" i="1"/>
  <c r="L48" i="1"/>
  <c r="Q142" i="1"/>
  <c r="D123" i="1"/>
  <c r="E123" i="1" s="1"/>
  <c r="Q132" i="1"/>
  <c r="Q147" i="1"/>
  <c r="Q123" i="1"/>
  <c r="Q96" i="1"/>
  <c r="Q48" i="1"/>
  <c r="Q72" i="1"/>
  <c r="K47" i="1"/>
  <c r="L123" i="1"/>
  <c r="D142" i="1"/>
  <c r="E142" i="1" s="1"/>
  <c r="D50" i="1"/>
  <c r="E50" i="1" s="1"/>
  <c r="D47" i="1"/>
  <c r="E47" i="1" s="1"/>
  <c r="K73" i="1"/>
  <c r="K280" i="1"/>
  <c r="L280" i="1"/>
  <c r="D280" i="1"/>
  <c r="E280" i="1" s="1"/>
  <c r="D281" i="1"/>
  <c r="E281" i="1" s="1"/>
  <c r="L281" i="1"/>
  <c r="K281" i="1"/>
  <c r="D96" i="1"/>
  <c r="E96" i="1" s="1"/>
  <c r="K97" i="1"/>
  <c r="D147" i="1"/>
  <c r="E147" i="1" s="1"/>
  <c r="K147" i="1"/>
  <c r="K96" i="1"/>
  <c r="D97" i="1"/>
  <c r="E97" i="1" s="1"/>
  <c r="D71" i="1"/>
  <c r="E71" i="1" s="1"/>
  <c r="D208" i="1"/>
  <c r="E208" i="1" s="1"/>
  <c r="K208" i="1"/>
  <c r="L208" i="1"/>
  <c r="L71" i="1"/>
  <c r="L50" i="1"/>
  <c r="L146" i="1"/>
  <c r="K146" i="1"/>
  <c r="K72" i="1"/>
  <c r="L49" i="1"/>
  <c r="K49" i="1"/>
  <c r="K253" i="1"/>
  <c r="L253" i="1"/>
  <c r="D253" i="1"/>
  <c r="E253" i="1" s="1"/>
  <c r="D254" i="1"/>
  <c r="E254" i="1" s="1"/>
  <c r="L254" i="1"/>
  <c r="K254" i="1"/>
  <c r="D198" i="1"/>
  <c r="E198" i="1" s="1"/>
  <c r="K198" i="1"/>
  <c r="L198" i="1"/>
  <c r="D180" i="1"/>
  <c r="E180" i="1" s="1"/>
  <c r="K180" i="1"/>
  <c r="L180" i="1"/>
  <c r="D218" i="1"/>
  <c r="E218" i="1" s="1"/>
  <c r="L218" i="1"/>
  <c r="K218" i="1"/>
  <c r="K164" i="1"/>
  <c r="L164" i="1"/>
  <c r="D234" i="1"/>
  <c r="E234" i="1" s="1"/>
  <c r="L234" i="1"/>
  <c r="K234" i="1"/>
  <c r="D176" i="1"/>
  <c r="E176" i="1" s="1"/>
  <c r="K176" i="1"/>
  <c r="L176" i="1"/>
  <c r="D181" i="1"/>
  <c r="E181" i="1" s="1"/>
  <c r="K181" i="1"/>
  <c r="L181" i="1"/>
  <c r="D72" i="1"/>
  <c r="E72" i="1" s="1"/>
  <c r="L74" i="1"/>
  <c r="K74" i="1"/>
  <c r="D33" i="1" l="1"/>
  <c r="E33" i="1" s="1"/>
  <c r="L33" i="1" l="1"/>
  <c r="K33" i="1"/>
  <c r="D17" i="1"/>
  <c r="E17" i="1" s="1"/>
  <c r="K17" i="1"/>
  <c r="L17" i="1"/>
</calcChain>
</file>

<file path=xl/sharedStrings.xml><?xml version="1.0" encoding="utf-8"?>
<sst xmlns="http://schemas.openxmlformats.org/spreadsheetml/2006/main" count="3227" uniqueCount="371">
  <si>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</si>
  <si>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</si>
  <si>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</si>
  <si>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</si>
  <si>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</si>
  <si>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</si>
  <si>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</si>
  <si>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</si>
  <si>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</si>
  <si>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</si>
  <si>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</si>
  <si>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</si>
  <si>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</si>
  <si>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</si>
  <si>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</si>
  <si>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</si>
  <si>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</si>
  <si>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</si>
  <si>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</si>
  <si>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</si>
  <si>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</si>
  <si>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</si>
  <si>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</si>
  <si>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</si>
  <si>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t xml:space="preserve"> </t>
  </si>
  <si>
    <t>2025-06-02T09:33:36.305867Z</t>
  </si>
  <si>
    <t>EUR</t>
  </si>
  <si>
    <t>XETA</t>
  </si>
  <si>
    <t>decide</t>
  </si>
  <si>
    <t>2025-06-02T09:33:36.309367Z</t>
  </si>
  <si>
    <t>2025-06-02T09:33:36.312483Z</t>
  </si>
  <si>
    <t>2025-06-02T09:33:36.315690Z</t>
  </si>
  <si>
    <t>2025-06-02T09:33:36.379319Z</t>
  </si>
  <si>
    <t>2025-06-02T09:33:40.463895Z</t>
  </si>
  <si>
    <t>2025-06-02T09:33:40.467171Z</t>
  </si>
  <si>
    <t>2025-06-02T09:34:30.258882Z</t>
  </si>
  <si>
    <t>2025-06-02T09:34:30.262209Z</t>
  </si>
  <si>
    <t>2025-06-02T09:34:30.265359Z</t>
  </si>
  <si>
    <t>2025-06-02T09:34:30.268329Z</t>
  </si>
  <si>
    <t>2025-06-02T09:34:30.271387Z</t>
  </si>
  <si>
    <t>2025-06-02T09:34:30.639215Z</t>
  </si>
  <si>
    <t>2025-06-02T09:35:01.675958Z</t>
  </si>
  <si>
    <t>2025-06-02T09:35:01.679507Z</t>
  </si>
  <si>
    <t>2025-06-02T09:35:01.682549Z</t>
  </si>
  <si>
    <t>2025-06-02T09:35:01.685639Z</t>
  </si>
  <si>
    <t>2025-06-02T09:35:01.776982Z</t>
  </si>
  <si>
    <t>2025-06-02T09:35:01.780201Z</t>
  </si>
  <si>
    <t>2025-06-02T09:35:01.783242Z</t>
  </si>
  <si>
    <t>2025-06-02T09:35:10.888225Z</t>
  </si>
  <si>
    <t>2025-06-02T09:35:29.004614Z</t>
  </si>
  <si>
    <t>2025-06-02T09:35:29.012015Z</t>
  </si>
  <si>
    <t>2025-06-02T09:35:29.019304Z</t>
  </si>
  <si>
    <t>2025-06-02T09:35:29.036076Z</t>
  </si>
  <si>
    <t>2025-06-02T09:35:29.043284Z</t>
  </si>
  <si>
    <t>2025-06-02T09:35:29.050399Z</t>
  </si>
  <si>
    <t>2025-06-02T09:35:29.057444Z</t>
  </si>
  <si>
    <t>2025-06-02T09:46:02.859794Z</t>
  </si>
  <si>
    <t>2025-06-02T09:46:02.863483Z</t>
  </si>
  <si>
    <t>2025-06-02T09:46:02.866427Z</t>
  </si>
  <si>
    <t>2025-06-02T09:46:02.869658Z</t>
  </si>
  <si>
    <t>2025-06-02T09:46:02.872710Z</t>
  </si>
  <si>
    <t>2025-06-02T09:46:03.056296Z</t>
  </si>
  <si>
    <t>2025-06-02T09:46:03.059526Z</t>
  </si>
  <si>
    <t>2025-06-02T09:46:03.062624Z</t>
  </si>
  <si>
    <t>2025-06-02T09:46:03.065624Z</t>
  </si>
  <si>
    <t>2025-06-02T09:46:03.068855Z</t>
  </si>
  <si>
    <t>2025-06-02T09:46:03.077557Z</t>
  </si>
  <si>
    <t>2025-06-02T09:46:03.080453Z</t>
  </si>
  <si>
    <t>2025-06-02T09:46:03.083596Z</t>
  </si>
  <si>
    <t>2025-06-02T09:39:48.784488Z</t>
  </si>
  <si>
    <t>2025-06-02T09:39:48.788377Z</t>
  </si>
  <si>
    <t>2025-06-02T09:39:48.791759Z</t>
  </si>
  <si>
    <t>2025-06-02T09:39:48.835835Z</t>
  </si>
  <si>
    <t>2025-06-02T09:39:48.839104Z</t>
  </si>
  <si>
    <t>2025-06-02T09:39:49.484004Z</t>
  </si>
  <si>
    <t>2025-06-02T09:39:49.487326Z</t>
  </si>
  <si>
    <t>2025-06-02T09:39:49.490372Z</t>
  </si>
  <si>
    <t>2025-06-02T09:39:49.662039Z</t>
  </si>
  <si>
    <t>2025-06-02T09:39:49.665457Z</t>
  </si>
  <si>
    <t>2025-06-02T09:39:49.668629Z</t>
  </si>
  <si>
    <t>2025-06-02T09:39:49.671776Z</t>
  </si>
  <si>
    <t>2025-06-02T09:39:49.674847Z</t>
  </si>
  <si>
    <t>2025-06-02T09:39:49.684193Z</t>
  </si>
  <si>
    <t>2025-06-02T09:39:49.687307Z</t>
  </si>
  <si>
    <t>2025-06-02T09:39:49.690902Z</t>
  </si>
  <si>
    <t>2025-06-02T09:39:49.694068Z</t>
  </si>
  <si>
    <t>2025-06-02T09:39:49.700532Z</t>
  </si>
  <si>
    <t>2025-06-02T09:39:49.703693Z</t>
  </si>
  <si>
    <t>2025-06-02T09:39:49.706637Z</t>
  </si>
  <si>
    <t>2025-06-02T09:57:27.273647Z</t>
  </si>
  <si>
    <t>2025-06-02T09:58:25.616666Z</t>
  </si>
  <si>
    <t>2025-06-02T09:58:50.682031Z</t>
  </si>
  <si>
    <t>2025-06-02T09:58:50.685656Z</t>
  </si>
  <si>
    <t>2025-06-02T09:58:50.689019Z</t>
  </si>
  <si>
    <t>2025-06-02T09:58:50.692921Z</t>
  </si>
  <si>
    <t>2025-06-02T09:58:50.696120Z</t>
  </si>
  <si>
    <t>2025-06-02T09:58:50.776361Z</t>
  </si>
  <si>
    <t>2025-06-02T09:58:52.911866Z</t>
  </si>
  <si>
    <t>2025-06-02T09:58:57.992982Z</t>
  </si>
  <si>
    <t>2025-06-02T09:58:58.027086Z</t>
  </si>
  <si>
    <t>2025-06-02T09:58:58.059972Z</t>
  </si>
  <si>
    <t>2025-06-02T09:59:00.433685Z</t>
  </si>
  <si>
    <t>2025-06-02T09:59:00.437120Z</t>
  </si>
  <si>
    <t>2025-06-02T10:00:05.592243Z</t>
  </si>
  <si>
    <t>2025-06-02T10:00:05.595720Z</t>
  </si>
  <si>
    <t>2025-06-02T10:00:05.599150Z</t>
  </si>
  <si>
    <t>2025-06-02T10:00:05.602142Z</t>
  </si>
  <si>
    <t>2025-06-02T10:00:07.238628Z</t>
  </si>
  <si>
    <t>2025-06-02T10:00:33.504427Z</t>
  </si>
  <si>
    <t>2025-06-02T14:50:04.082019Z</t>
  </si>
  <si>
    <t>2025-06-02T14:50:04.085176Z</t>
  </si>
  <si>
    <t>2025-06-02T14:51:18.819296Z</t>
  </si>
  <si>
    <t>2025-06-02T14:51:18.822895Z</t>
  </si>
  <si>
    <t>2025-06-02T14:51:18.826840Z</t>
  </si>
  <si>
    <t>2025-06-02T14:51:18.830254Z</t>
  </si>
  <si>
    <t>2025-06-02T14:51:18.833341Z</t>
  </si>
  <si>
    <t>2025-06-02T14:51:19.018377Z</t>
  </si>
  <si>
    <t>2025-06-02T14:51:19.021964Z</t>
  </si>
  <si>
    <t>2025-06-02T14:51:19.025727Z</t>
  </si>
  <si>
    <t>2025-06-02T14:51:19.028953Z</t>
  </si>
  <si>
    <t>2025-06-02T14:51:19.031931Z</t>
  </si>
  <si>
    <t>2025-06-02T14:51:19.034931Z</t>
  </si>
  <si>
    <t>2025-06-02T14:51:19.037893Z</t>
  </si>
  <si>
    <t>2025-06-02T14:51:19.047788Z</t>
  </si>
  <si>
    <t>2025-06-02T10:31:11.325672Z</t>
  </si>
  <si>
    <t>2025-06-02T10:31:11.329130Z</t>
  </si>
  <si>
    <t>2025-06-02T10:31:11.332310Z</t>
  </si>
  <si>
    <t>2025-06-02T10:31:11.335425Z</t>
  </si>
  <si>
    <t>2025-06-02T10:31:11.338467Z</t>
  </si>
  <si>
    <t>2025-06-02T10:31:11.456724Z</t>
  </si>
  <si>
    <t>2025-06-02T10:31:11.460008Z</t>
  </si>
  <si>
    <t>2025-06-02T10:31:11.463230Z</t>
  </si>
  <si>
    <t>2025-06-02T10:31:13.583490Z</t>
  </si>
  <si>
    <t>2025-06-02T15:30:05.957149Z</t>
  </si>
  <si>
    <t>2025-06-02T15:30:05.960533Z</t>
  </si>
  <si>
    <t>2025-06-02T15:30:05.963642Z</t>
  </si>
  <si>
    <t>2025-06-02T15:30:05.966620Z</t>
  </si>
  <si>
    <t>2025-06-02T15:30:06.043320Z</t>
  </si>
  <si>
    <t>2025-06-02T15:30:06.275953Z</t>
  </si>
  <si>
    <t>2025-06-02T15:30:07.913342Z</t>
  </si>
  <si>
    <t>2025-06-02T15:30:10.634386Z</t>
  </si>
  <si>
    <t>2025-06-02T10:45:36.714222Z</t>
  </si>
  <si>
    <t>2025-06-02T10:45:36.717577Z</t>
  </si>
  <si>
    <t>2025-06-02T10:45:36.720613Z</t>
  </si>
  <si>
    <t>2025-06-02T10:45:36.831581Z</t>
  </si>
  <si>
    <t>2025-06-02T10:45:36.834814Z</t>
  </si>
  <si>
    <t>2025-06-02T10:45:36.838058Z</t>
  </si>
  <si>
    <t>2025-06-02T10:45:36.841173Z</t>
  </si>
  <si>
    <t>2025-06-02T10:45:36.844151Z</t>
  </si>
  <si>
    <t>2025-06-02T10:45:38.706446Z</t>
  </si>
  <si>
    <t>2025-06-02T15:23:37.505738Z</t>
  </si>
  <si>
    <t>2025-06-02T15:23:37.553236Z</t>
  </si>
  <si>
    <t>2025-06-02T15:23:37.556703Z</t>
  </si>
  <si>
    <t>2025-06-02T14:48:21.868257Z</t>
  </si>
  <si>
    <t>2025-06-02T14:48:21.871786Z</t>
  </si>
  <si>
    <t>2025-06-02T14:48:21.875091Z</t>
  </si>
  <si>
    <t>2025-06-02T14:48:21.878170Z</t>
  </si>
  <si>
    <t>2025-06-02T14:48:21.881203Z</t>
  </si>
  <si>
    <t>2025-06-02T14:48:22.098246Z</t>
  </si>
  <si>
    <t>2025-06-02T14:48:22.101452Z</t>
  </si>
  <si>
    <t>2025-06-02T14:48:22.105347Z</t>
  </si>
  <si>
    <t>2025-06-02T14:48:22.108330Z</t>
  </si>
  <si>
    <t>2025-06-02T14:48:22.111395Z</t>
  </si>
  <si>
    <t>2025-06-02T14:48:22.114317Z</t>
  </si>
  <si>
    <t>2025-06-02T14:48:22.131078Z</t>
  </si>
  <si>
    <t>2025-06-02T14:48:22.134006Z</t>
  </si>
  <si>
    <t>2025-06-02T14:48:22.136862Z</t>
  </si>
  <si>
    <t>2025-06-02T14:48:22.140165Z</t>
  </si>
  <si>
    <t>2025-06-02T14:48:22.143197Z</t>
  </si>
  <si>
    <t>2025-06-02T11:01:36.174298Z</t>
  </si>
  <si>
    <t>2025-06-02T11:01:36.177574Z</t>
  </si>
  <si>
    <t>2025-06-02T11:01:39.043905Z</t>
  </si>
  <si>
    <t>2025-06-02T11:01:39.047469Z</t>
  </si>
  <si>
    <t>2025-06-02T11:01:39.050664Z</t>
  </si>
  <si>
    <t>2025-06-02T11:01:42.844477Z</t>
  </si>
  <si>
    <t>2025-06-02T11:01:42.847870Z</t>
  </si>
  <si>
    <t>2025-06-02T11:01:42.851119Z</t>
  </si>
  <si>
    <t>2025-06-02T11:01:44.612642Z</t>
  </si>
  <si>
    <t>2025-06-02T11:01:44.616025Z</t>
  </si>
  <si>
    <t>2025-06-02T11:01:44.619333Z</t>
  </si>
  <si>
    <t>2025-06-02T15:52:02.228211Z</t>
  </si>
  <si>
    <t>2025-06-02T15:52:02.231401Z</t>
  </si>
  <si>
    <t>2025-06-02T15:52:02.234891Z</t>
  </si>
  <si>
    <t>2025-06-02T12:21:48.346631Z</t>
  </si>
  <si>
    <t>2025-06-02T12:21:48.350186Z</t>
  </si>
  <si>
    <t>2025-06-02T12:21:48.353212Z</t>
  </si>
  <si>
    <t>2025-06-02T12:21:48.356383Z</t>
  </si>
  <si>
    <t>2025-06-02T12:21:49.038341Z</t>
  </si>
  <si>
    <t>2025-06-02T12:21:49.041700Z</t>
  </si>
  <si>
    <t>2025-06-02T12:21:49.044870Z</t>
  </si>
  <si>
    <t>2025-06-02T12:21:49.047850Z</t>
  </si>
  <si>
    <t>2025-06-02T12:21:49.051154Z</t>
  </si>
  <si>
    <t>2025-06-02T12:21:49.224762Z</t>
  </si>
  <si>
    <t>2025-06-02T12:21:49.228022Z</t>
  </si>
  <si>
    <t>2025-06-02T12:21:49.231267Z</t>
  </si>
  <si>
    <t>2025-06-02T12:21:49.234222Z</t>
  </si>
  <si>
    <t>2025-06-02T12:21:49.237201Z</t>
  </si>
  <si>
    <t>2025-06-02T12:21:49.246025Z</t>
  </si>
  <si>
    <t>2025-06-02T12:21:49.248936Z</t>
  </si>
  <si>
    <t>2025-06-02T11:45:52.895733Z</t>
  </si>
  <si>
    <t>2025-06-02T11:45:52.899474Z</t>
  </si>
  <si>
    <t>2025-06-02T12:39:55.403154Z</t>
  </si>
  <si>
    <t>2025-06-02T12:39:55.406628Z</t>
  </si>
  <si>
    <t>2025-06-02T12:39:55.410063Z</t>
  </si>
  <si>
    <t>2025-06-02T12:39:55.413052Z</t>
  </si>
  <si>
    <t>2025-06-02T12:39:55.515963Z</t>
  </si>
  <si>
    <t>2025-06-02T12:39:55.519227Z</t>
  </si>
  <si>
    <t>2025-06-02T12:39:55.522364Z</t>
  </si>
  <si>
    <t>2025-06-02T15:52:40.127300Z</t>
  </si>
  <si>
    <t>2025-06-02T15:52:40.173468Z</t>
  </si>
  <si>
    <t>2025-06-02T15:52:40.177013Z</t>
  </si>
  <si>
    <t>2025-06-02T15:53:28.168596Z</t>
  </si>
  <si>
    <t>2025-06-02T15:54:06.005891Z</t>
  </si>
  <si>
    <t>2025-06-02T15:54:06.009160Z</t>
  </si>
  <si>
    <t>2025-06-02T15:54:06.012004Z</t>
  </si>
  <si>
    <t>2025-06-02T15:54:06.086482Z</t>
  </si>
  <si>
    <t>2025-06-02T15:54:06.089634Z</t>
  </si>
  <si>
    <t>2025-06-02T11:42:52.656277Z</t>
  </si>
  <si>
    <t>2025-06-02T11:42:52.659678Z</t>
  </si>
  <si>
    <t>2025-06-02T11:42:52.662960Z</t>
  </si>
  <si>
    <t>2025-06-02T11:42:52.666129Z</t>
  </si>
  <si>
    <t>2025-06-02T11:42:52.757574Z</t>
  </si>
  <si>
    <t>2025-06-02T11:43:40.709678Z</t>
  </si>
  <si>
    <t>2025-06-02T11:43:40.746749Z</t>
  </si>
  <si>
    <t>2025-06-02T11:44:01.032530Z</t>
  </si>
  <si>
    <t>2025-06-02T11:44:01.035773Z</t>
  </si>
  <si>
    <t>2025-06-02T11:44:01.038892Z</t>
  </si>
  <si>
    <t>2025-06-02T11:44:01.042286Z</t>
  </si>
  <si>
    <t>2025-06-02T11:44:08.018587Z</t>
  </si>
  <si>
    <t>2025-06-02T11:44:08.075764Z</t>
  </si>
  <si>
    <t>2025-06-02T11:44:08.079059Z</t>
  </si>
  <si>
    <t>2025-06-02T11:44:12.782297Z</t>
  </si>
  <si>
    <t>2025-06-02T12:20:31.183580Z</t>
  </si>
  <si>
    <t>2025-06-02T12:20:31.186836Z</t>
  </si>
  <si>
    <t>2025-06-02T12:20:31.261318Z</t>
  </si>
  <si>
    <t>2025-06-02T12:20:31.265008Z</t>
  </si>
  <si>
    <t>2025-06-02T12:20:31.268024Z</t>
  </si>
  <si>
    <t>2025-06-02T12:20:31.270832Z</t>
  </si>
  <si>
    <t>2025-06-02T12:20:31.977751Z</t>
  </si>
  <si>
    <t>2025-06-02T12:20:31.981097Z</t>
  </si>
  <si>
    <t>2025-06-02T12:20:31.984142Z</t>
  </si>
  <si>
    <t>2025-06-02T12:20:31.987252Z</t>
  </si>
  <si>
    <t>2025-06-02T12:20:31.990090Z</t>
  </si>
  <si>
    <t>2025-06-02T12:20:32.159166Z</t>
  </si>
  <si>
    <t>2025-06-02T12:20:32.162274Z</t>
  </si>
  <si>
    <t>2025-06-02T12:20:32.165204Z</t>
  </si>
  <si>
    <t>2025-06-02T12:20:32.168499Z</t>
  </si>
  <si>
    <t>2025-06-02T12:20:32.171398Z</t>
  </si>
  <si>
    <t>2025-06-02T12:20:32.180613Z</t>
  </si>
  <si>
    <t>2025-06-02T12:20:32.183724Z</t>
  </si>
  <si>
    <t>2025-06-02T15:30:50.632933Z</t>
  </si>
  <si>
    <t>2025-06-02T15:30:50.636522Z</t>
  </si>
  <si>
    <t>2025-06-02T15:30:50.689007Z</t>
  </si>
  <si>
    <t>2025-06-02T15:30:50.692635Z</t>
  </si>
  <si>
    <t>2025-06-02T15:30:53.066454Z</t>
  </si>
  <si>
    <t>2025-06-02T15:30:53.103982Z</t>
  </si>
  <si>
    <t>2025-06-02T15:30:53.107244Z</t>
  </si>
  <si>
    <t>2025-06-02T15:30:53.157154Z</t>
  </si>
  <si>
    <t>2025-06-02T15:31:10.848314Z</t>
  </si>
  <si>
    <t>2025-06-02T15:31:10.851708Z</t>
  </si>
  <si>
    <t>2025-06-02T15:31:10.854779Z</t>
  </si>
  <si>
    <t>2025-06-02T15:31:10.857933Z</t>
  </si>
  <si>
    <t>2025-06-02T15:31:10.939004Z</t>
  </si>
  <si>
    <t>2025-06-02T15:31:11.125805Z</t>
  </si>
  <si>
    <t>2025-06-02T15:31:11.129428Z</t>
  </si>
  <si>
    <t>2025-06-02T15:31:11.132658Z</t>
  </si>
  <si>
    <t>2025-06-02T15:31:11.135799Z</t>
  </si>
  <si>
    <t>2025-06-02T15:31:11.139162Z</t>
  </si>
  <si>
    <t>2025-06-02T15:31:11.314443Z</t>
  </si>
  <si>
    <t>2025-06-02T15:31:11.317732Z</t>
  </si>
  <si>
    <t>2025-06-02T15:31:11.321049Z</t>
  </si>
  <si>
    <t>2025-06-02T15:31:11.324091Z</t>
  </si>
  <si>
    <t>2025-06-02T15:31:11.326867Z</t>
  </si>
  <si>
    <t>2025-06-02T15:31:11.335886Z</t>
  </si>
  <si>
    <t>2025-06-02T15:31:11.338767Z</t>
  </si>
  <si>
    <t>2025-06-02T14:17:39.378392Z</t>
  </si>
  <si>
    <t>2025-06-02T14:17:40.910882Z</t>
  </si>
  <si>
    <t>2025-06-02T14:17:56.609408Z</t>
  </si>
  <si>
    <t>2025-06-02T14:17:56.613243Z</t>
  </si>
  <si>
    <t>2025-06-02T14:17:56.616329Z</t>
  </si>
  <si>
    <t>2025-06-02T14:17:56.619414Z</t>
  </si>
  <si>
    <t>2025-06-02T14:17:56.622408Z</t>
  </si>
  <si>
    <t>2025-06-02T14:17:56.702185Z</t>
  </si>
  <si>
    <t>2025-06-02T14:17:57.383965Z</t>
  </si>
  <si>
    <t>2025-06-02T14:17:57.387273Z</t>
  </si>
  <si>
    <t>2025-06-02T14:17:57.439752Z</t>
  </si>
  <si>
    <t>2025-06-02T14:17:57.751097Z</t>
  </si>
  <si>
    <t>2025-06-02T14:19:01.523245Z</t>
  </si>
  <si>
    <t>2025-06-02T13:51:58.523907Z</t>
  </si>
  <si>
    <t>2025-06-02T13:51:58.527565Z</t>
  </si>
  <si>
    <t>2025-06-02T13:51:58.530661Z</t>
  </si>
  <si>
    <t>2025-06-02T13:51:58.533918Z</t>
  </si>
  <si>
    <t>2025-06-02T13:51:58.536820Z</t>
  </si>
  <si>
    <t>2025-06-02T13:51:58.726846Z</t>
  </si>
  <si>
    <t>2025-06-02T13:51:58.730610Z</t>
  </si>
  <si>
    <t>2025-06-02T13:51:58.733740Z</t>
  </si>
  <si>
    <t>2025-06-02T13:51:58.736609Z</t>
  </si>
  <si>
    <t>2025-06-02T13:51:58.739703Z</t>
  </si>
  <si>
    <t>2025-06-02T13:51:58.742990Z</t>
  </si>
  <si>
    <t>2025-06-02T13:51:58.751804Z</t>
  </si>
  <si>
    <t>2025-06-02T13:51:58.754766Z</t>
  </si>
  <si>
    <t>2025-06-02T14:04:55.795061Z</t>
  </si>
  <si>
    <t>2025-06-02T14:04:55.798347Z</t>
  </si>
  <si>
    <t>2025-06-02T14:04:55.801542Z</t>
  </si>
  <si>
    <t>2025-06-02T14:04:55.804764Z</t>
  </si>
  <si>
    <t>2025-06-02T14:04:55.959308Z</t>
  </si>
  <si>
    <t>2025-06-02T14:04:55.962601Z</t>
  </si>
  <si>
    <t>2025-06-02T14:04:55.965858Z</t>
  </si>
  <si>
    <t>2025-06-02T14:04:55.969055Z</t>
  </si>
  <si>
    <t>2025-06-02T14:04:55.972146Z</t>
  </si>
  <si>
    <t>2025-06-02T14:04:55.981260Z</t>
  </si>
  <si>
    <t>2025-06-02T15:49:29.181075Z</t>
  </si>
  <si>
    <t>2025-06-02T15:49:29.184352Z</t>
  </si>
  <si>
    <t>2025-06-02T15:50:02.730227Z</t>
  </si>
  <si>
    <t>2025-06-02T15:50:02.833648Z</t>
  </si>
  <si>
    <t>2025-06-02T15:50:02.836857Z</t>
  </si>
  <si>
    <t>2025-06-02T15:50:02.839905Z</t>
  </si>
  <si>
    <t>2025-06-02T15:50:02.843007Z</t>
  </si>
  <si>
    <t>2025-06-02T15:50:02.845842Z</t>
  </si>
  <si>
    <t>2025-06-02T15:50:02.855780Z</t>
  </si>
  <si>
    <t>2025-06-02T15:50:03.810536Z</t>
  </si>
  <si>
    <t>2025-06-02T15:50:03.813730Z</t>
  </si>
  <si>
    <t>2025-06-02T15:50:03.816806Z</t>
  </si>
  <si>
    <t>2025-06-02T15:50:03.824705Z</t>
  </si>
  <si>
    <t>2025-06-02T15:50:03.930312Z</t>
  </si>
  <si>
    <t>2025-06-02T15:50:03.933473Z</t>
  </si>
  <si>
    <t>2025-06-02T15:50:03.936484Z</t>
  </si>
  <si>
    <t>Aggregation 02/06/2025 XETA</t>
  </si>
  <si>
    <t>2025-06-02T09:33:34.453212Z</t>
  </si>
  <si>
    <t>GTDV</t>
  </si>
  <si>
    <t>NEWO</t>
  </si>
  <si>
    <t>BUYI</t>
  </si>
  <si>
    <t>PARF</t>
  </si>
  <si>
    <t>FILL</t>
  </si>
  <si>
    <t>2025-06-02T09:34:06.926869Z</t>
  </si>
  <si>
    <t>2025-06-02T09:36:00.634267Z</t>
  </si>
  <si>
    <t>2025-06-02T09:37:16.005437Z</t>
  </si>
  <si>
    <t>2025-06-02T09:53:30.299863Z</t>
  </si>
  <si>
    <t>CHME</t>
  </si>
  <si>
    <t>2025-06-02T12:02:39.734738Z</t>
  </si>
  <si>
    <t>CAME</t>
  </si>
  <si>
    <t>2025-06-02T09:38:17.627576Z</t>
  </si>
  <si>
    <t>2025-06-02T09:52:47.634555Z</t>
  </si>
  <si>
    <t>2025-06-02T09:59:48.622289Z</t>
  </si>
  <si>
    <t>2025-06-02T12:02:35.739910Z</t>
  </si>
  <si>
    <t>2025-06-02T09:57:19.060711Z</t>
  </si>
  <si>
    <t>2025-06-02T13:44:05.345515Z</t>
  </si>
  <si>
    <t>2025-06-02T10:16:34.291222Z</t>
  </si>
  <si>
    <t>2025-06-02T14:46:26.444540Z</t>
  </si>
  <si>
    <t>2025-06-02T10:25:00.130808Z</t>
  </si>
  <si>
    <t>2025-06-02T15:01:49.600796Z</t>
  </si>
  <si>
    <t>2025-06-02T10:38:49.393711Z</t>
  </si>
  <si>
    <t>2025-06-02T15:20:38.960240Z</t>
  </si>
  <si>
    <t>2025-06-02T10:48:27.169684Z</t>
  </si>
  <si>
    <t>2025-06-02T14:47:33.124258Z</t>
  </si>
  <si>
    <t>2025-06-02T10:57:05.951899Z</t>
  </si>
  <si>
    <t>2025-06-02T15:36:54.975071Z</t>
  </si>
  <si>
    <t>2025-06-02T11:10:17.849867Z</t>
  </si>
  <si>
    <t>2025-06-02T12:02:59.405234Z</t>
  </si>
  <si>
    <t>2025-06-02T11:30:00.449792Z</t>
  </si>
  <si>
    <t>2025-06-02T15:37:03.677976Z</t>
  </si>
  <si>
    <t>2025-06-02T11:39:33.469448Z</t>
  </si>
  <si>
    <t>2025-06-02T12:14:48.268455Z</t>
  </si>
  <si>
    <t>2025-06-02T12:37:19.739424Z</t>
  </si>
  <si>
    <t>2025-06-02T14:43:02.222840Z</t>
  </si>
  <si>
    <t>2025-06-02T12:37:43.625757Z</t>
  </si>
  <si>
    <t>2025-06-02T13:43:52.996006Z</t>
  </si>
  <si>
    <t>2025-06-02T13:46:37.735257Z</t>
  </si>
  <si>
    <t>2025-06-02T14:36:33.251085Z</t>
  </si>
  <si>
    <t>2025-06-02T15:44:45.743211Z</t>
  </si>
  <si>
    <r>
      <t>Each transaction relating to the buy-back programme in shares of FRESENIUS SE with ISIN DE0005785604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</si>
</sst>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dd/mm/yyyydhh:mm"/>
    <numFmt numFmtId="166" formatCode="0000000000000000000"/>
    <numFmt numFmtId="167" formatCode="0.0000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rgb="FF006100"/>
      <name val="Arial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2" borderId="0" applyNumberFormat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4" fillId="0" borderId="1" xfId="0" applyFont="1" applyBorder="1"/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5" fillId="0" borderId="0" xfId="1" applyFont="1"/>
    <xf numFmtId="0" fontId="4" fillId="0" borderId="0" xfId="0" applyFont="1"/>
    <xf numFmtId="164" fontId="4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0" fontId="7" fillId="0" borderId="0" xfId="0" applyFont="1"/>
    <xf numFmtId="1" fontId="4" fillId="0" borderId="1" xfId="0" applyNumberFormat="1" applyFont="1" applyBorder="1"/>
    <xf numFmtId="0" fontId="3" fillId="0" borderId="2" xfId="1" applyFont="1" applyBorder="1" applyAlignment="1">
      <alignment wrapText="1"/>
    </xf>
    <xf numFmtId="0" fontId="8" fillId="0" borderId="0" xfId="3" applyFont="1" applyFill="1" applyBorder="1"/>
    <xf numFmtId="0" fontId="3" fillId="0" borderId="0" xfId="1" applyFont="1" applyAlignment="1">
      <alignment wrapText="1"/>
    </xf>
    <xf numFmtId="0" fontId="4" fillId="0" borderId="0" xfId="1" applyFont="1"/>
    <xf numFmtId="165" fontId="4" fillId="0" borderId="1" xfId="0" applyNumberFormat="1" applyFont="1" applyBorder="1"/>
    <xf numFmtId="0" fontId="2" fillId="0" borderId="0" xfId="2" applyFont="1" applyAlignment="1">
      <alignment wrapText="1"/>
    </xf>
    <xf numFmtId="4" fontId="0" fillId="0" borderId="0" xfId="0" applyNumberFormat="1"/>
    <xf numFmtId="166" fontId="1" fillId="0" borderId="1" xfId="1" applyNumberFormat="1" applyBorder="1"/>
    <xf numFmtId="0" fontId="8" fillId="0" borderId="1" xfId="3" applyFont="1" applyFill="1" applyBorder="1"/>
    <xf numFmtId="167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2" fillId="0" borderId="1" xfId="2" applyFont="1" applyBorder="1" applyAlignment="1">
      <alignment horizontal="center" wrapText="1"/>
    </xf>
  </cellXfs>
  <cellStyles count="4">
    <cellStyle name="Good" xfId="3" builtinId="26"/>
    <cellStyle name="Normal" xfId="0" builtinId="0"/>
    <cellStyle name="Normal 2" xfId="1" xr:uid="{00000000-0005-0000-0000-000002000000}"/>
    <cellStyle name="Normal 2 2" xfId="2" xr:uid="{00000000-0005-0000-0000-000003000000}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ztb.icb.commerzbank.com\org\DE-O-03\CIO%20PUK\06%20SecProcesses\OME\ShareBuyBack_Reporting\Nagarro\sbb_raw_data.csv" TargetMode="External"/><Relationship Id="rId1" Type="http://schemas.openxmlformats.org/officeDocument/2006/relationships/externalLinkPath" Target="file:///\\ztb.icb.commerzbank.com\org\DE-O-03\CIO%20PUK\06%20SecProcesses\OME\ShareBuyBack_Reporting\Nagarro\sbb_raw_data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RAIB\It\EquityTrading\DECIDE\ReportingMappings.xlsx" TargetMode="External"/><Relationship Id="rId1" Type="http://schemas.openxmlformats.org/officeDocument/2006/relationships/externalLinkPath" Target="file:///P:\FRAIB\It\EquityTrading\DECIDE\ReportingMapp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b_raw_data"/>
    </sheetNames>
    <sheetDataSet>
      <sheetData sheetId="0">
        <row r="2">
          <cell r="A2" t="str">
            <v>02.06.2025 09:33:34.453212</v>
          </cell>
          <cell r="C2" t="str">
            <v>EDE</v>
          </cell>
          <cell r="H2" t="str">
            <v>EUR</v>
          </cell>
          <cell r="M2" t="str">
            <v>cb2viso</v>
          </cell>
          <cell r="N2">
            <v>457711267</v>
          </cell>
        </row>
        <row r="16">
          <cell r="A16" t="str">
            <v>02.06.2025 09:34:06.926869</v>
          </cell>
          <cell r="C16" t="str">
            <v>EDE</v>
          </cell>
          <cell r="H16" t="str">
            <v>EUR</v>
          </cell>
          <cell r="M16" t="str">
            <v>cb2viso</v>
          </cell>
          <cell r="N16">
            <v>457711504</v>
          </cell>
        </row>
        <row r="32">
          <cell r="A32" t="str">
            <v>02.06.2025 09:36:00.634267</v>
          </cell>
          <cell r="C32" t="str">
            <v>EDE</v>
          </cell>
          <cell r="H32" t="str">
            <v>EUR</v>
          </cell>
          <cell r="M32" t="str">
            <v>cb2viso</v>
          </cell>
          <cell r="N32">
            <v>457712621</v>
          </cell>
        </row>
        <row r="46">
          <cell r="A46" t="str">
            <v>02.06.2025 09:37:16.005437</v>
          </cell>
          <cell r="C46" t="str">
            <v>EDE</v>
          </cell>
          <cell r="H46" t="str">
            <v>EUR</v>
          </cell>
          <cell r="M46" t="str">
            <v>cb2viso</v>
          </cell>
          <cell r="N46">
            <v>457713219</v>
          </cell>
        </row>
        <row r="47">
          <cell r="A47" t="str">
            <v>02.06.2025 09:53:30.299863</v>
          </cell>
          <cell r="C47" t="str">
            <v>EDE</v>
          </cell>
          <cell r="H47" t="str">
            <v>EUR</v>
          </cell>
          <cell r="M47" t="str">
            <v>cb2viso</v>
          </cell>
          <cell r="N47">
            <v>457713219</v>
          </cell>
        </row>
        <row r="48">
          <cell r="A48" t="str">
            <v>02.06.2025 12:02:39.734738</v>
          </cell>
          <cell r="C48" t="str">
            <v>EDE</v>
          </cell>
          <cell r="H48" t="str">
            <v>EUR</v>
          </cell>
          <cell r="M48" t="str">
            <v>cb2viso</v>
          </cell>
          <cell r="N48">
            <v>457713219</v>
          </cell>
        </row>
        <row r="49">
          <cell r="A49" t="str">
            <v>02.06.2025 09:38:17.627576</v>
          </cell>
          <cell r="C49" t="str">
            <v>EDE</v>
          </cell>
          <cell r="H49" t="str">
            <v>EUR</v>
          </cell>
          <cell r="M49" t="str">
            <v>cb2viso</v>
          </cell>
          <cell r="N49">
            <v>457713585</v>
          </cell>
        </row>
        <row r="70">
          <cell r="A70" t="str">
            <v>02.06.2025 09:52:47.634555</v>
          </cell>
          <cell r="C70" t="str">
            <v>EDE</v>
          </cell>
          <cell r="H70" t="str">
            <v>EUR</v>
          </cell>
          <cell r="M70" t="str">
            <v>cb2viso</v>
          </cell>
          <cell r="N70">
            <v>457719739</v>
          </cell>
        </row>
        <row r="71">
          <cell r="A71" t="str">
            <v>02.06.2025 09:59:48.622289</v>
          </cell>
          <cell r="C71" t="str">
            <v>EDE</v>
          </cell>
          <cell r="H71" t="str">
            <v>EUR</v>
          </cell>
          <cell r="M71" t="str">
            <v>cb2viso</v>
          </cell>
          <cell r="N71">
            <v>457719739</v>
          </cell>
        </row>
        <row r="72">
          <cell r="A72" t="str">
            <v>02.06.2025 12:02:35.739910</v>
          </cell>
          <cell r="C72" t="str">
            <v>EDE</v>
          </cell>
          <cell r="H72" t="str">
            <v>EUR</v>
          </cell>
          <cell r="M72" t="str">
            <v>cb2viso</v>
          </cell>
          <cell r="N72">
            <v>457719739</v>
          </cell>
        </row>
        <row r="73">
          <cell r="A73" t="str">
            <v>02.06.2025 09:57:19.060711</v>
          </cell>
          <cell r="C73" t="str">
            <v>EDE</v>
          </cell>
          <cell r="H73" t="str">
            <v>EUR</v>
          </cell>
          <cell r="M73" t="str">
            <v>cb2viso</v>
          </cell>
          <cell r="N73">
            <v>457721309</v>
          </cell>
        </row>
        <row r="94">
          <cell r="A94" t="str">
            <v>02.06.2025 13:44:05.345515</v>
          </cell>
          <cell r="C94" t="str">
            <v>EDE</v>
          </cell>
          <cell r="H94" t="str">
            <v>EUR</v>
          </cell>
          <cell r="M94" t="str">
            <v>cb2viso</v>
          </cell>
          <cell r="N94">
            <v>457721309</v>
          </cell>
        </row>
        <row r="95">
          <cell r="A95" t="str">
            <v>02.06.2025 10:16:34.291222</v>
          </cell>
          <cell r="C95" t="str">
            <v>EDE</v>
          </cell>
          <cell r="H95" t="str">
            <v>EUR</v>
          </cell>
          <cell r="M95" t="str">
            <v>cb2viso</v>
          </cell>
          <cell r="N95">
            <v>457728509</v>
          </cell>
        </row>
        <row r="96">
          <cell r="A96" t="str">
            <v>02.06.2025 14:46:26.444540</v>
          </cell>
          <cell r="C96" t="str">
            <v>EDE</v>
          </cell>
          <cell r="H96" t="str">
            <v>EUR</v>
          </cell>
          <cell r="M96" t="str">
            <v>cb2viso</v>
          </cell>
          <cell r="N96">
            <v>457728509</v>
          </cell>
        </row>
        <row r="112">
          <cell r="A112" t="str">
            <v>02.06.2025 10:25:00.130808</v>
          </cell>
          <cell r="C112" t="str">
            <v>EDE</v>
          </cell>
          <cell r="H112" t="str">
            <v>EUR</v>
          </cell>
          <cell r="M112" t="str">
            <v>cb2viso</v>
          </cell>
          <cell r="N112">
            <v>457731345</v>
          </cell>
        </row>
        <row r="122">
          <cell r="A122" t="str">
            <v>02.06.2025 15:01:49.600796</v>
          </cell>
          <cell r="C122" t="str">
            <v>EDE</v>
          </cell>
          <cell r="H122" t="str">
            <v>EUR</v>
          </cell>
          <cell r="M122" t="str">
            <v>cb2viso</v>
          </cell>
          <cell r="N122">
            <v>457731345</v>
          </cell>
        </row>
        <row r="131">
          <cell r="A131" t="str">
            <v>02.06.2025 10:38:49.393711</v>
          </cell>
          <cell r="C131" t="str">
            <v>EDE</v>
          </cell>
          <cell r="H131" t="str">
            <v>EUR</v>
          </cell>
          <cell r="M131" t="str">
            <v>cb2viso</v>
          </cell>
          <cell r="N131">
            <v>457735698</v>
          </cell>
        </row>
        <row r="141">
          <cell r="A141" t="str">
            <v>02.06.2025 15:20:38.960240</v>
          </cell>
          <cell r="C141" t="str">
            <v>EDE</v>
          </cell>
          <cell r="H141" t="str">
            <v>EUR</v>
          </cell>
          <cell r="M141" t="str">
            <v>cb2viso</v>
          </cell>
          <cell r="N141">
            <v>457735698</v>
          </cell>
        </row>
        <row r="145">
          <cell r="A145" t="str">
            <v>02.06.2025 10:48:27.169684</v>
          </cell>
          <cell r="C145" t="str">
            <v>EDE</v>
          </cell>
          <cell r="H145" t="str">
            <v>EUR</v>
          </cell>
          <cell r="M145" t="str">
            <v>cb2viso</v>
          </cell>
          <cell r="N145">
            <v>457738990</v>
          </cell>
        </row>
        <row r="146">
          <cell r="A146" t="str">
            <v>02.06.2025 14:47:33.124258</v>
          </cell>
          <cell r="C146" t="str">
            <v>EDE</v>
          </cell>
          <cell r="H146" t="str">
            <v>EUR</v>
          </cell>
          <cell r="M146" t="str">
            <v>cb2viso</v>
          </cell>
          <cell r="N146">
            <v>457738990</v>
          </cell>
        </row>
        <row r="163">
          <cell r="A163" t="str">
            <v>02.06.2025 10:57:05.951899</v>
          </cell>
          <cell r="C163" t="str">
            <v>EDE</v>
          </cell>
          <cell r="H163" t="str">
            <v>EUR</v>
          </cell>
          <cell r="M163" t="str">
            <v>cb2viso</v>
          </cell>
          <cell r="N163">
            <v>457741466</v>
          </cell>
        </row>
        <row r="175">
          <cell r="A175" t="str">
            <v>02.06.2025 15:36:54.975071</v>
          </cell>
          <cell r="C175" t="str">
            <v>EDE</v>
          </cell>
          <cell r="H175" t="str">
            <v>EUR</v>
          </cell>
          <cell r="M175" t="str">
            <v>cb2viso</v>
          </cell>
          <cell r="N175">
            <v>457741466</v>
          </cell>
        </row>
        <row r="179">
          <cell r="A179" t="str">
            <v>02.06.2025 11:10:17.849867</v>
          </cell>
          <cell r="C179" t="str">
            <v>EDE</v>
          </cell>
          <cell r="H179" t="str">
            <v>EUR</v>
          </cell>
          <cell r="M179" t="str">
            <v>cb2viso</v>
          </cell>
          <cell r="N179">
            <v>457745600</v>
          </cell>
        </row>
        <row r="180">
          <cell r="A180" t="str">
            <v>02.06.2025 12:02:59.405234</v>
          </cell>
          <cell r="C180" t="str">
            <v>EDE</v>
          </cell>
          <cell r="H180" t="str">
            <v>EUR</v>
          </cell>
          <cell r="M180" t="str">
            <v>cb2viso</v>
          </cell>
          <cell r="N180">
            <v>457745600</v>
          </cell>
        </row>
        <row r="197">
          <cell r="A197" t="str">
            <v>02.06.2025 11:30:00.449792</v>
          </cell>
          <cell r="C197" t="str">
            <v>EDE</v>
          </cell>
          <cell r="H197" t="str">
            <v>EUR</v>
          </cell>
          <cell r="M197" t="str">
            <v>cb2viso</v>
          </cell>
          <cell r="N197">
            <v>457751518</v>
          </cell>
        </row>
        <row r="207">
          <cell r="A207" t="str">
            <v>02.06.2025 15:37:03.677976</v>
          </cell>
          <cell r="C207" t="str">
            <v>EDE</v>
          </cell>
          <cell r="H207" t="str">
            <v>EUR</v>
          </cell>
          <cell r="M207" t="str">
            <v>cb2viso</v>
          </cell>
          <cell r="N207">
            <v>457751518</v>
          </cell>
        </row>
        <row r="217">
          <cell r="A217" t="str">
            <v>02.06.2025 11:39:33.469448</v>
          </cell>
          <cell r="C217" t="str">
            <v>EDE</v>
          </cell>
          <cell r="H217" t="str">
            <v>EUR</v>
          </cell>
          <cell r="M217" t="str">
            <v>cb2viso</v>
          </cell>
          <cell r="N217">
            <v>457754012</v>
          </cell>
        </row>
        <row r="233">
          <cell r="A233" t="str">
            <v>02.06.2025 12:14:48.268455</v>
          </cell>
          <cell r="C233" t="str">
            <v>EDE</v>
          </cell>
          <cell r="H233" t="str">
            <v>EUR</v>
          </cell>
          <cell r="M233" t="str">
            <v>cb2viso</v>
          </cell>
          <cell r="N233">
            <v>457764195</v>
          </cell>
        </row>
        <row r="252">
          <cell r="A252" t="str">
            <v>02.06.2025 12:37:19.739424</v>
          </cell>
          <cell r="C252" t="str">
            <v>EDE</v>
          </cell>
          <cell r="H252" t="str">
            <v>EUR</v>
          </cell>
          <cell r="M252" t="str">
            <v>cb2viso</v>
          </cell>
          <cell r="N252">
            <v>457769878</v>
          </cell>
        </row>
        <row r="253">
          <cell r="A253" t="str">
            <v>02.06.2025 14:43:02.222840</v>
          </cell>
          <cell r="C253" t="str">
            <v>EDE</v>
          </cell>
          <cell r="H253" t="str">
            <v>EUR</v>
          </cell>
          <cell r="M253" t="str">
            <v>cb2viso</v>
          </cell>
          <cell r="N253">
            <v>457769878</v>
          </cell>
        </row>
        <row r="279">
          <cell r="A279" t="str">
            <v>02.06.2025 12:37:43.625757</v>
          </cell>
          <cell r="C279" t="str">
            <v>EDE</v>
          </cell>
          <cell r="H279" t="str">
            <v>EUR</v>
          </cell>
          <cell r="M279" t="str">
            <v>cb2viso</v>
          </cell>
          <cell r="N279">
            <v>457769952</v>
          </cell>
        </row>
        <row r="280">
          <cell r="A280" t="str">
            <v>02.06.2025 13:43:52.996006</v>
          </cell>
          <cell r="C280" t="str">
            <v>EDE</v>
          </cell>
          <cell r="H280" t="str">
            <v>EUR</v>
          </cell>
          <cell r="M280" t="str">
            <v>cb2viso</v>
          </cell>
          <cell r="N280">
            <v>457769952</v>
          </cell>
        </row>
        <row r="294">
          <cell r="A294" t="str">
            <v>02.06.2025 13:46:37.735257</v>
          </cell>
          <cell r="C294" t="str">
            <v>EDE</v>
          </cell>
          <cell r="H294" t="str">
            <v>EUR</v>
          </cell>
          <cell r="M294" t="str">
            <v>cb2viso</v>
          </cell>
          <cell r="N294">
            <v>457787237</v>
          </cell>
        </row>
        <row r="318">
          <cell r="A318" t="str">
            <v>02.06.2025 14:36:33.251085</v>
          </cell>
          <cell r="C318" t="str">
            <v>EDE</v>
          </cell>
          <cell r="H318" t="str">
            <v>EUR</v>
          </cell>
          <cell r="M318" t="str">
            <v>cb2viso</v>
          </cell>
          <cell r="N318">
            <v>457806279</v>
          </cell>
        </row>
        <row r="319">
          <cell r="A319" t="str">
            <v>02.06.2025 15:44:45.743211</v>
          </cell>
          <cell r="C319" t="str">
            <v>EDE</v>
          </cell>
          <cell r="H319" t="str">
            <v>EUR</v>
          </cell>
          <cell r="M319" t="str">
            <v>cb2viso</v>
          </cell>
          <cell r="N319">
            <v>457806279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etraUserIDs"/>
      <sheetName val="EventTypes"/>
      <sheetName val="ValidityTypes"/>
      <sheetName val="OrgStructure"/>
    </sheetNames>
    <sheetDataSet>
      <sheetData sheetId="0">
        <row r="2">
          <cell r="A2" t="str">
            <v>cb2br92</v>
          </cell>
          <cell r="B2">
            <v>82028</v>
          </cell>
        </row>
        <row r="3">
          <cell r="A3" t="str">
            <v>cb2viso</v>
          </cell>
          <cell r="B3">
            <v>82029</v>
          </cell>
        </row>
        <row r="4">
          <cell r="A4" t="str">
            <v>cb2kr7j</v>
          </cell>
          <cell r="B4">
            <v>82030</v>
          </cell>
        </row>
        <row r="5">
          <cell r="A5" t="str">
            <v>cb2kojq</v>
          </cell>
          <cell r="B5">
            <v>12345</v>
          </cell>
        </row>
      </sheetData>
      <sheetData sheetId="1">
        <row r="2">
          <cell r="A2" t="str">
            <v>Full</v>
          </cell>
        </row>
      </sheetData>
      <sheetData sheetId="2">
        <row r="2">
          <cell r="A2" t="str">
            <v>GTC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S1000"/>
  <sheetViews>
    <sheetView tabSelected="1" zoomScale="85" zoomScaleNormal="85" workbookViewId="0">
      <pane ySplit="2" topLeftCell="A303" activePane="bottomLeft" state="frozen"/>
      <selection pane="bottomLeft" activeCell="A2" sqref="A2"/>
    </sheetView>
  </sheetViews>
  <sheetFormatPr defaultColWidth="9.109375" defaultRowHeight="14.4" x14ac:dyDescent="0.3"/>
  <cols>
    <col min="1" max="1" width="11" customWidth="1"/>
    <col min="2" max="2" width="26.6640625" customWidth="1"/>
    <col min="3" max="5" width="34.109375" customWidth="1"/>
    <col min="6" max="6" width="31.109375" bestFit="1" customWidth="1"/>
    <col min="7" max="7" width="28.6640625" bestFit="1" customWidth="1"/>
    <col min="8" max="8" width="33.33203125" bestFit="1" customWidth="1"/>
    <col min="9" max="9" width="26.6640625" bestFit="1" customWidth="1"/>
    <col min="10" max="10" width="10.5546875" customWidth="1"/>
    <col min="11" max="11" width="10" customWidth="1"/>
    <col min="12" max="12" width="14.44140625" bestFit="1" customWidth="1"/>
    <col min="13" max="13" width="9" hidden="1" customWidth="1"/>
    <col min="14" max="14" width="8.6640625" hidden="1" customWidth="1"/>
    <col min="15" max="15" width="6.6640625" hidden="1" customWidth="1"/>
    <col min="16" max="16" width="8.6640625" hidden="1" customWidth="1"/>
    <col min="17" max="17" width="9.5546875" hidden="1" customWidth="1"/>
    <col min="18" max="18" width="0" hidden="1" customWidth="1"/>
    <col min="19" max="19" width="11.5546875" bestFit="1" customWidth="1"/>
  </cols>
  <sheetData>
    <row r="1" spans="1:19" s="4" customFormat="1" ht="46.5" customHeight="1" x14ac:dyDescent="0.3">
      <c r="A1" s="24" t="s">
        <v>370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8"/>
    </row>
    <row r="2" spans="1:19" s="4" customFormat="1" ht="63.75" customHeight="1" x14ac:dyDescent="0.3">
      <c r="A2" s="5"/>
      <c r="B2" s="6" t="s">
        <v>0</v>
      </c>
      <c r="C2" s="6" t="s">
        <v>1</v>
      </c>
      <c r="D2" s="6" t="s">
        <v>2</v>
      </c>
      <c r="E2" s="6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6" t="s">
        <v>9</v>
      </c>
      <c r="L2" s="6" t="s">
        <v>10</v>
      </c>
    </row>
    <row r="3" spans="1:19" hidden="1" x14ac:dyDescent="0.3">
      <c r="A3" s="5"/>
      <c r="B3" s="20" t="str">
        <f>IF([1]sbb_raw_data!$L2&lt;&gt;"",MID([1]sbb_raw_data!$L2,4,19),"")</f>
        <v/>
      </c>
      <c r="C3" s="12" t="str">
        <f>IF(AND(B3&lt;&gt;"",[1]sbb_raw_data!$O2=""),VLOOKUP(VLOOKUP(P3,N$3:O$1000,2,FALSE),[2]XetraUserIDs!$A$2:$B$12,2,FALSE),"")</f>
        <v/>
      </c>
      <c r="D3" s="12" t="str">
        <f>C3</f>
        <v/>
      </c>
      <c r="E3" s="12" t="str">
        <f>D3</f>
        <v/>
      </c>
      <c r="F3" s="17" t="str">
        <f>IF(B3&lt;&gt;"",CONCATENATE(MID([1]sbb_raw_data!$A2,7,4),"-",MID([1]sbb_raw_data!$A2,4,2),"-",LEFT([1]sbb_raw_data!$A2,2),"T",RIGHT([1]sbb_raw_data!$A2,15),"Z"),"")</f>
        <v/>
      </c>
      <c r="G3" s="3" t="str">
        <f>IF(B3&lt;&gt;"",[1]sbb_raw_data!$I2,"")</f>
        <v/>
      </c>
      <c r="H3" s="9" t="str">
        <f>IF(B3&lt;&gt;"",[1]sbb_raw_data!$J2,"")</f>
        <v/>
      </c>
      <c r="I3" s="3" t="str">
        <f>IF(B3&lt;&gt;"",[1]sbb_raw_data!$H2,"")</f>
        <v/>
      </c>
      <c r="J3" s="3" t="str">
        <f>IF(B3&lt;&gt;"",IF([1]sbb_raw_data!$C2="EDE","XETA","Please fill in Segment MIC manually."),"")</f>
        <v/>
      </c>
      <c r="K3" s="12" t="str">
        <f>C3</f>
        <v/>
      </c>
      <c r="L3" s="12" t="str">
        <f>C3</f>
        <v/>
      </c>
      <c r="N3" s="3">
        <f>IF(B3&lt;&gt;"","",[1]sbb_raw_data!$N2)</f>
        <v>457711267</v>
      </c>
      <c r="O3" s="3" t="str">
        <f>[1]sbb_raw_data!$M2</f>
        <v>cb2viso</v>
      </c>
      <c r="P3" s="3">
        <f>[1]sbb_raw_data!$N2</f>
        <v>457711267</v>
      </c>
      <c r="Q3">
        <f>IFERROR(G3*H3,0)</f>
        <v>0</v>
      </c>
    </row>
    <row r="4" spans="1:19" x14ac:dyDescent="0.3">
      <c r="A4" s="5"/>
      <c r="B4" s="20">
        <v>1.74880352267439E+18</v>
      </c>
      <c r="C4" s="12">
        <v>82029</v>
      </c>
      <c r="D4" s="12">
        <v>82029</v>
      </c>
      <c r="E4" s="12">
        <v>82029</v>
      </c>
      <c r="F4" s="17" t="s">
        <v>25</v>
      </c>
      <c r="G4" s="3">
        <v>194</v>
      </c>
      <c r="H4" s="9">
        <v>43.28</v>
      </c>
      <c r="I4" s="3" t="s">
        <v>26</v>
      </c>
      <c r="J4" s="3" t="s">
        <v>27</v>
      </c>
      <c r="K4" s="12">
        <v>82029</v>
      </c>
      <c r="L4" s="12">
        <v>82029</v>
      </c>
      <c r="N4" s="3"/>
      <c r="O4" s="3" t="s">
        <v>28</v>
      </c>
      <c r="P4" s="3">
        <v>457711267</v>
      </c>
      <c r="Q4">
        <v>8396.32</v>
      </c>
    </row>
    <row r="5" spans="1:19" x14ac:dyDescent="0.3">
      <c r="A5" s="5"/>
      <c r="B5" s="20">
        <v>1.74880352267439E+18</v>
      </c>
      <c r="C5" s="12">
        <v>82029</v>
      </c>
      <c r="D5" s="12">
        <v>82029</v>
      </c>
      <c r="E5" s="12">
        <v>82029</v>
      </c>
      <c r="F5" s="17" t="s">
        <v>29</v>
      </c>
      <c r="G5" s="3">
        <v>307</v>
      </c>
      <c r="H5" s="9">
        <v>43.28</v>
      </c>
      <c r="I5" s="3" t="s">
        <v>26</v>
      </c>
      <c r="J5" s="3" t="s">
        <v>27</v>
      </c>
      <c r="K5" s="12">
        <v>82029</v>
      </c>
      <c r="L5" s="12">
        <v>82029</v>
      </c>
      <c r="N5" s="3"/>
      <c r="O5" s="3" t="s">
        <v>28</v>
      </c>
      <c r="P5" s="3">
        <v>457711267</v>
      </c>
      <c r="Q5">
        <v>13286.960000000001</v>
      </c>
    </row>
    <row r="6" spans="1:19" x14ac:dyDescent="0.3">
      <c r="A6" s="5"/>
      <c r="B6" s="20">
        <v>1.74880352267439E+18</v>
      </c>
      <c r="C6" s="12">
        <v>82029</v>
      </c>
      <c r="D6" s="12">
        <v>82029</v>
      </c>
      <c r="E6" s="12">
        <v>82029</v>
      </c>
      <c r="F6" s="17" t="s">
        <v>30</v>
      </c>
      <c r="G6" s="3">
        <v>396</v>
      </c>
      <c r="H6" s="9">
        <v>43.28</v>
      </c>
      <c r="I6" s="3" t="s">
        <v>26</v>
      </c>
      <c r="J6" s="3" t="s">
        <v>27</v>
      </c>
      <c r="K6" s="12">
        <v>82029</v>
      </c>
      <c r="L6" s="12">
        <v>82029</v>
      </c>
      <c r="N6" s="3"/>
      <c r="O6" s="3" t="s">
        <v>28</v>
      </c>
      <c r="P6" s="3">
        <v>457711267</v>
      </c>
      <c r="Q6">
        <v>17138.88</v>
      </c>
    </row>
    <row r="7" spans="1:19" x14ac:dyDescent="0.3">
      <c r="A7" s="5"/>
      <c r="B7" s="20">
        <v>1.74880352267439E+18</v>
      </c>
      <c r="C7" s="12">
        <v>82029</v>
      </c>
      <c r="D7" s="12">
        <v>82029</v>
      </c>
      <c r="E7" s="12">
        <v>82029</v>
      </c>
      <c r="F7" s="17" t="s">
        <v>31</v>
      </c>
      <c r="G7" s="3">
        <v>59</v>
      </c>
      <c r="H7" s="9">
        <v>43.28</v>
      </c>
      <c r="I7" s="3" t="s">
        <v>26</v>
      </c>
      <c r="J7" s="3" t="s">
        <v>27</v>
      </c>
      <c r="K7" s="12">
        <v>82029</v>
      </c>
      <c r="L7" s="12">
        <v>82029</v>
      </c>
      <c r="N7" s="3"/>
      <c r="O7" s="3" t="s">
        <v>28</v>
      </c>
      <c r="P7" s="3">
        <v>457711267</v>
      </c>
      <c r="Q7">
        <v>2553.52</v>
      </c>
    </row>
    <row r="8" spans="1:19" x14ac:dyDescent="0.3">
      <c r="A8" s="5"/>
      <c r="B8" s="20">
        <v>1.74880352267439E+18</v>
      </c>
      <c r="C8" s="12">
        <v>82029</v>
      </c>
      <c r="D8" s="12">
        <v>82029</v>
      </c>
      <c r="E8" s="12">
        <v>82029</v>
      </c>
      <c r="F8" s="17" t="s">
        <v>32</v>
      </c>
      <c r="G8" s="3">
        <v>363</v>
      </c>
      <c r="H8" s="9">
        <v>43.28</v>
      </c>
      <c r="I8" s="3" t="s">
        <v>26</v>
      </c>
      <c r="J8" s="3" t="s">
        <v>27</v>
      </c>
      <c r="K8" s="12">
        <v>82029</v>
      </c>
      <c r="L8" s="12">
        <v>82029</v>
      </c>
      <c r="N8" s="3"/>
      <c r="O8" s="3" t="s">
        <v>28</v>
      </c>
      <c r="P8" s="3">
        <v>457711267</v>
      </c>
      <c r="Q8">
        <v>15710.640000000001</v>
      </c>
    </row>
    <row r="9" spans="1:19" x14ac:dyDescent="0.3">
      <c r="A9" s="5"/>
      <c r="B9" s="20">
        <v>1.7488035226744E+18</v>
      </c>
      <c r="C9" s="12">
        <v>82029</v>
      </c>
      <c r="D9" s="12">
        <v>82029</v>
      </c>
      <c r="E9" s="12">
        <v>82029</v>
      </c>
      <c r="F9" s="17" t="s">
        <v>33</v>
      </c>
      <c r="G9" s="3">
        <v>184</v>
      </c>
      <c r="H9" s="9">
        <v>43.28</v>
      </c>
      <c r="I9" s="3" t="s">
        <v>26</v>
      </c>
      <c r="J9" s="3" t="s">
        <v>27</v>
      </c>
      <c r="K9" s="12">
        <v>82029</v>
      </c>
      <c r="L9" s="12">
        <v>82029</v>
      </c>
      <c r="N9" s="3"/>
      <c r="O9" s="3" t="s">
        <v>28</v>
      </c>
      <c r="P9" s="3">
        <v>457711267</v>
      </c>
      <c r="Q9">
        <v>7963.52</v>
      </c>
    </row>
    <row r="10" spans="1:19" x14ac:dyDescent="0.3">
      <c r="A10" s="5"/>
      <c r="B10" s="20">
        <v>1.7488035226744E+18</v>
      </c>
      <c r="C10" s="12">
        <v>82029</v>
      </c>
      <c r="D10" s="12">
        <v>82029</v>
      </c>
      <c r="E10" s="12">
        <v>82029</v>
      </c>
      <c r="F10" s="17" t="s">
        <v>34</v>
      </c>
      <c r="G10" s="3">
        <v>150</v>
      </c>
      <c r="H10" s="9">
        <v>43.28</v>
      </c>
      <c r="I10" s="3" t="s">
        <v>26</v>
      </c>
      <c r="J10" s="3" t="s">
        <v>27</v>
      </c>
      <c r="K10" s="12">
        <v>82029</v>
      </c>
      <c r="L10" s="12">
        <v>82029</v>
      </c>
      <c r="N10" s="3"/>
      <c r="O10" s="3" t="s">
        <v>28</v>
      </c>
      <c r="P10" s="3">
        <v>457711267</v>
      </c>
      <c r="Q10">
        <v>6492</v>
      </c>
    </row>
    <row r="11" spans="1:19" x14ac:dyDescent="0.3">
      <c r="A11" s="5"/>
      <c r="B11" s="20">
        <v>1.7488035226744E+18</v>
      </c>
      <c r="C11" s="12">
        <v>82029</v>
      </c>
      <c r="D11" s="12">
        <v>82029</v>
      </c>
      <c r="E11" s="12">
        <v>82029</v>
      </c>
      <c r="F11" s="17" t="s">
        <v>35</v>
      </c>
      <c r="G11" s="3">
        <v>351</v>
      </c>
      <c r="H11" s="9">
        <v>43.28</v>
      </c>
      <c r="I11" s="3" t="s">
        <v>26</v>
      </c>
      <c r="J11" s="3" t="s">
        <v>27</v>
      </c>
      <c r="K11" s="12">
        <v>82029</v>
      </c>
      <c r="L11" s="12">
        <v>82029</v>
      </c>
      <c r="N11" s="3"/>
      <c r="O11" s="3" t="s">
        <v>28</v>
      </c>
      <c r="P11" s="3">
        <v>457711267</v>
      </c>
      <c r="Q11">
        <v>15191.28</v>
      </c>
      <c r="S11" s="19"/>
    </row>
    <row r="12" spans="1:19" x14ac:dyDescent="0.3">
      <c r="A12" s="5"/>
      <c r="B12" s="20">
        <v>1.7488035226744E+18</v>
      </c>
      <c r="C12" s="12">
        <v>82029</v>
      </c>
      <c r="D12" s="12">
        <v>82029</v>
      </c>
      <c r="E12" s="12">
        <v>82029</v>
      </c>
      <c r="F12" s="17" t="s">
        <v>36</v>
      </c>
      <c r="G12" s="3">
        <v>189</v>
      </c>
      <c r="H12" s="9">
        <v>43.28</v>
      </c>
      <c r="I12" s="3" t="s">
        <v>26</v>
      </c>
      <c r="J12" s="3" t="s">
        <v>27</v>
      </c>
      <c r="K12" s="12">
        <v>82029</v>
      </c>
      <c r="L12" s="12">
        <v>82029</v>
      </c>
      <c r="N12" s="3"/>
      <c r="O12" s="3" t="s">
        <v>28</v>
      </c>
      <c r="P12" s="3">
        <v>457711267</v>
      </c>
      <c r="Q12">
        <v>8179.92</v>
      </c>
    </row>
    <row r="13" spans="1:19" x14ac:dyDescent="0.3">
      <c r="A13" s="5"/>
      <c r="B13" s="20">
        <v>1.7488035226744E+18</v>
      </c>
      <c r="C13" s="12">
        <v>82029</v>
      </c>
      <c r="D13" s="12">
        <v>82029</v>
      </c>
      <c r="E13" s="12">
        <v>82029</v>
      </c>
      <c r="F13" s="17" t="s">
        <v>37</v>
      </c>
      <c r="G13" s="3">
        <v>136</v>
      </c>
      <c r="H13" s="9">
        <v>43.28</v>
      </c>
      <c r="I13" s="3" t="s">
        <v>26</v>
      </c>
      <c r="J13" s="3" t="s">
        <v>27</v>
      </c>
      <c r="K13" s="12">
        <v>82029</v>
      </c>
      <c r="L13" s="12">
        <v>82029</v>
      </c>
      <c r="N13" s="3"/>
      <c r="O13" s="3" t="s">
        <v>28</v>
      </c>
      <c r="P13" s="3">
        <v>457711267</v>
      </c>
      <c r="Q13">
        <v>5886.08</v>
      </c>
    </row>
    <row r="14" spans="1:19" x14ac:dyDescent="0.3">
      <c r="A14" s="5"/>
      <c r="B14" s="20">
        <v>1.7488035226744E+18</v>
      </c>
      <c r="C14" s="12">
        <v>82029</v>
      </c>
      <c r="D14" s="12">
        <v>82029</v>
      </c>
      <c r="E14" s="12">
        <v>82029</v>
      </c>
      <c r="F14" s="17" t="s">
        <v>38</v>
      </c>
      <c r="G14" s="3">
        <v>154</v>
      </c>
      <c r="H14" s="9">
        <v>43.28</v>
      </c>
      <c r="I14" s="3" t="s">
        <v>26</v>
      </c>
      <c r="J14" s="3" t="s">
        <v>27</v>
      </c>
      <c r="K14" s="12">
        <v>82029</v>
      </c>
      <c r="L14" s="12">
        <v>82029</v>
      </c>
      <c r="N14" s="3"/>
      <c r="O14" s="3" t="s">
        <v>28</v>
      </c>
      <c r="P14" s="3">
        <v>457711267</v>
      </c>
      <c r="Q14">
        <v>6665.12</v>
      </c>
    </row>
    <row r="15" spans="1:19" x14ac:dyDescent="0.3">
      <c r="A15" s="5"/>
      <c r="B15" s="20">
        <v>1.7488035226744E+18</v>
      </c>
      <c r="C15" s="12">
        <v>82029</v>
      </c>
      <c r="D15" s="12">
        <v>82029</v>
      </c>
      <c r="E15" s="12">
        <v>82029</v>
      </c>
      <c r="F15" s="17" t="s">
        <v>39</v>
      </c>
      <c r="G15" s="3">
        <v>312</v>
      </c>
      <c r="H15" s="9">
        <v>43.28</v>
      </c>
      <c r="I15" s="3" t="s">
        <v>26</v>
      </c>
      <c r="J15" s="3" t="s">
        <v>27</v>
      </c>
      <c r="K15" s="12">
        <v>82029</v>
      </c>
      <c r="L15" s="12">
        <v>82029</v>
      </c>
      <c r="N15" s="3"/>
      <c r="O15" s="3" t="s">
        <v>28</v>
      </c>
      <c r="P15" s="3">
        <v>457711267</v>
      </c>
      <c r="Q15">
        <v>13503.36</v>
      </c>
    </row>
    <row r="16" spans="1:19" x14ac:dyDescent="0.3">
      <c r="A16" s="5"/>
      <c r="B16" s="20">
        <v>1.7488035226744E+18</v>
      </c>
      <c r="C16" s="12">
        <v>82029</v>
      </c>
      <c r="D16" s="12">
        <v>82029</v>
      </c>
      <c r="E16" s="12">
        <v>82029</v>
      </c>
      <c r="F16" s="17" t="s">
        <v>40</v>
      </c>
      <c r="G16" s="3">
        <v>2205</v>
      </c>
      <c r="H16" s="9">
        <v>43.28</v>
      </c>
      <c r="I16" s="3" t="s">
        <v>26</v>
      </c>
      <c r="J16" s="3" t="s">
        <v>27</v>
      </c>
      <c r="K16" s="12">
        <v>82029</v>
      </c>
      <c r="L16" s="12">
        <v>82029</v>
      </c>
      <c r="N16" s="3"/>
      <c r="O16" s="3" t="s">
        <v>28</v>
      </c>
      <c r="P16" s="3">
        <v>457711267</v>
      </c>
      <c r="Q16">
        <v>95432.400000000009</v>
      </c>
    </row>
    <row r="17" spans="1:17" hidden="1" x14ac:dyDescent="0.3">
      <c r="A17" s="5"/>
      <c r="B17" s="20" t="str">
        <f>IF([1]sbb_raw_data!$L16&lt;&gt;"",MID([1]sbb_raw_data!$L16,4,19),"")</f>
        <v/>
      </c>
      <c r="C17" s="12" t="str">
        <f>IF(AND(B17&lt;&gt;"",[1]sbb_raw_data!$O16=""),VLOOKUP(VLOOKUP(P17,N$3:O$1000,2,FALSE),[2]XetraUserIDs!$A$2:$B$12,2,FALSE),"")</f>
        <v/>
      </c>
      <c r="D17" s="12" t="str">
        <f t="shared" ref="D17:E50" si="0">IF(C17&lt;&gt;"",C17,"")</f>
        <v/>
      </c>
      <c r="E17" s="12" t="str">
        <f t="shared" si="0"/>
        <v/>
      </c>
      <c r="F17" s="17" t="str">
        <f>IF(B17&lt;&gt;"",CONCATENATE(MID([1]sbb_raw_data!$A16,7,4),"-",MID([1]sbb_raw_data!$A16,4,2),"-",LEFT([1]sbb_raw_data!$A16,2),"T",RIGHT([1]sbb_raw_data!$A16,15),"Z"),"")</f>
        <v/>
      </c>
      <c r="G17" s="3" t="str">
        <f>IF(B17&lt;&gt;"",[1]sbb_raw_data!$I16,"")</f>
        <v/>
      </c>
      <c r="H17" s="9" t="str">
        <f>IF(B17&lt;&gt;"",[1]sbb_raw_data!$J16,"")</f>
        <v/>
      </c>
      <c r="I17" s="3" t="str">
        <f>IF(B17&lt;&gt;"",[1]sbb_raw_data!$H16,"")</f>
        <v/>
      </c>
      <c r="J17" s="3" t="str">
        <f>IF(B17&lt;&gt;"",IF([1]sbb_raw_data!$C16="EDE","XETA","Please fill in Segment MIC manually."),"")</f>
        <v/>
      </c>
      <c r="K17" s="12" t="str">
        <f t="shared" ref="K17:K50" si="1">IF(B17&lt;&gt;"",C17,"")</f>
        <v/>
      </c>
      <c r="L17" s="12" t="str">
        <f t="shared" ref="L17:L50" si="2">IF(B17&lt;&gt;"",C17,"")</f>
        <v/>
      </c>
      <c r="N17" s="3">
        <f>IF(B17&lt;&gt;"","",[1]sbb_raw_data!$N16)</f>
        <v>457711504</v>
      </c>
      <c r="O17" s="3" t="str">
        <f>[1]sbb_raw_data!$M16</f>
        <v>cb2viso</v>
      </c>
      <c r="P17" s="3">
        <f>[1]sbb_raw_data!$N16</f>
        <v>457711504</v>
      </c>
      <c r="Q17">
        <f t="shared" ref="Q17:Q74" si="3">IFERROR(G17*H17,0)</f>
        <v>0</v>
      </c>
    </row>
    <row r="18" spans="1:17" x14ac:dyDescent="0.3">
      <c r="A18" s="5"/>
      <c r="B18" s="20">
        <v>1.74880352267441E+18</v>
      </c>
      <c r="C18" s="12">
        <v>82029</v>
      </c>
      <c r="D18" s="12">
        <v>82029</v>
      </c>
      <c r="E18" s="12">
        <v>82029</v>
      </c>
      <c r="F18" s="17" t="s">
        <v>41</v>
      </c>
      <c r="G18" s="3">
        <v>243</v>
      </c>
      <c r="H18" s="9">
        <v>43.24</v>
      </c>
      <c r="I18" s="3" t="s">
        <v>26</v>
      </c>
      <c r="J18" s="3" t="s">
        <v>27</v>
      </c>
      <c r="K18" s="12">
        <v>82029</v>
      </c>
      <c r="L18" s="12">
        <v>82029</v>
      </c>
      <c r="N18" s="3"/>
      <c r="O18" s="3" t="s">
        <v>28</v>
      </c>
      <c r="P18" s="3">
        <v>457711504</v>
      </c>
      <c r="Q18">
        <v>10507.32</v>
      </c>
    </row>
    <row r="19" spans="1:17" x14ac:dyDescent="0.3">
      <c r="A19" s="5"/>
      <c r="B19" s="20">
        <v>1.74880352267441E+18</v>
      </c>
      <c r="C19" s="12">
        <v>82029</v>
      </c>
      <c r="D19" s="12">
        <v>82029</v>
      </c>
      <c r="E19" s="12">
        <v>82029</v>
      </c>
      <c r="F19" s="17" t="s">
        <v>42</v>
      </c>
      <c r="G19" s="3">
        <v>531</v>
      </c>
      <c r="H19" s="9">
        <v>43.24</v>
      </c>
      <c r="I19" s="3" t="s">
        <v>26</v>
      </c>
      <c r="J19" s="3" t="s">
        <v>27</v>
      </c>
      <c r="K19" s="12">
        <v>82029</v>
      </c>
      <c r="L19" s="12">
        <v>82029</v>
      </c>
      <c r="N19" s="3"/>
      <c r="O19" s="3" t="s">
        <v>28</v>
      </c>
      <c r="P19" s="3">
        <v>457711504</v>
      </c>
      <c r="Q19">
        <v>22960.440000000002</v>
      </c>
    </row>
    <row r="20" spans="1:17" x14ac:dyDescent="0.3">
      <c r="A20" s="5"/>
      <c r="B20" s="20">
        <v>1.74880352267441E+18</v>
      </c>
      <c r="C20" s="12">
        <v>82029</v>
      </c>
      <c r="D20" s="12">
        <v>82029</v>
      </c>
      <c r="E20" s="12">
        <v>82029</v>
      </c>
      <c r="F20" s="17" t="s">
        <v>43</v>
      </c>
      <c r="G20" s="3">
        <v>231</v>
      </c>
      <c r="H20" s="9">
        <v>43.24</v>
      </c>
      <c r="I20" s="3" t="s">
        <v>26</v>
      </c>
      <c r="J20" s="3" t="s">
        <v>27</v>
      </c>
      <c r="K20" s="12">
        <v>82029</v>
      </c>
      <c r="L20" s="12">
        <v>82029</v>
      </c>
      <c r="N20" s="3"/>
      <c r="O20" s="3" t="s">
        <v>28</v>
      </c>
      <c r="P20" s="3">
        <v>457711504</v>
      </c>
      <c r="Q20">
        <v>9988.44</v>
      </c>
    </row>
    <row r="21" spans="1:17" x14ac:dyDescent="0.3">
      <c r="A21" s="5"/>
      <c r="B21" s="20">
        <v>1.74880352267441E+18</v>
      </c>
      <c r="C21" s="12">
        <v>82029</v>
      </c>
      <c r="D21" s="12">
        <v>82029</v>
      </c>
      <c r="E21" s="12">
        <v>82029</v>
      </c>
      <c r="F21" s="17" t="s">
        <v>44</v>
      </c>
      <c r="G21" s="3">
        <v>357</v>
      </c>
      <c r="H21" s="9">
        <v>43.24</v>
      </c>
      <c r="I21" s="3" t="s">
        <v>26</v>
      </c>
      <c r="J21" s="3" t="s">
        <v>27</v>
      </c>
      <c r="K21" s="12">
        <v>82029</v>
      </c>
      <c r="L21" s="12">
        <v>82029</v>
      </c>
      <c r="N21" s="3"/>
      <c r="O21" s="3" t="s">
        <v>28</v>
      </c>
      <c r="P21" s="3">
        <v>457711504</v>
      </c>
      <c r="Q21">
        <v>15436.68</v>
      </c>
    </row>
    <row r="22" spans="1:17" x14ac:dyDescent="0.3">
      <c r="A22" s="5"/>
      <c r="B22" s="20">
        <v>1.74880352267441E+18</v>
      </c>
      <c r="C22" s="12">
        <v>82029</v>
      </c>
      <c r="D22" s="12">
        <v>82029</v>
      </c>
      <c r="E22" s="12">
        <v>82029</v>
      </c>
      <c r="F22" s="17" t="s">
        <v>45</v>
      </c>
      <c r="G22" s="3">
        <v>141</v>
      </c>
      <c r="H22" s="9">
        <v>43.24</v>
      </c>
      <c r="I22" s="3" t="s">
        <v>26</v>
      </c>
      <c r="J22" s="3" t="s">
        <v>27</v>
      </c>
      <c r="K22" s="12">
        <v>82029</v>
      </c>
      <c r="L22" s="12">
        <v>82029</v>
      </c>
      <c r="N22" s="3"/>
      <c r="O22" s="3" t="s">
        <v>28</v>
      </c>
      <c r="P22" s="3">
        <v>457711504</v>
      </c>
      <c r="Q22">
        <v>6096.84</v>
      </c>
    </row>
    <row r="23" spans="1:17" x14ac:dyDescent="0.3">
      <c r="A23" s="5"/>
      <c r="B23" s="20">
        <v>1.74880352267441E+18</v>
      </c>
      <c r="C23" s="12">
        <v>82029</v>
      </c>
      <c r="D23" s="12">
        <v>82029</v>
      </c>
      <c r="E23" s="12">
        <v>82029</v>
      </c>
      <c r="F23" s="17" t="s">
        <v>46</v>
      </c>
      <c r="G23" s="3">
        <v>501</v>
      </c>
      <c r="H23" s="9">
        <v>43.24</v>
      </c>
      <c r="I23" s="3" t="s">
        <v>26</v>
      </c>
      <c r="J23" s="3" t="s">
        <v>27</v>
      </c>
      <c r="K23" s="12">
        <v>82029</v>
      </c>
      <c r="L23" s="12">
        <v>82029</v>
      </c>
      <c r="N23" s="3"/>
      <c r="O23" s="3" t="s">
        <v>28</v>
      </c>
      <c r="P23" s="3">
        <v>457711504</v>
      </c>
      <c r="Q23">
        <v>21663.24</v>
      </c>
    </row>
    <row r="24" spans="1:17" x14ac:dyDescent="0.3">
      <c r="A24" s="5"/>
      <c r="B24" s="20">
        <v>1.74880352267441E+18</v>
      </c>
      <c r="C24" s="12">
        <v>82029</v>
      </c>
      <c r="D24" s="12">
        <v>82029</v>
      </c>
      <c r="E24" s="12">
        <v>82029</v>
      </c>
      <c r="F24" s="17" t="s">
        <v>47</v>
      </c>
      <c r="G24" s="3">
        <v>406</v>
      </c>
      <c r="H24" s="9">
        <v>43.24</v>
      </c>
      <c r="I24" s="3" t="s">
        <v>26</v>
      </c>
      <c r="J24" s="3" t="s">
        <v>27</v>
      </c>
      <c r="K24" s="12">
        <v>82029</v>
      </c>
      <c r="L24" s="12">
        <v>82029</v>
      </c>
      <c r="N24" s="3"/>
      <c r="O24" s="3" t="s">
        <v>28</v>
      </c>
      <c r="P24" s="3">
        <v>457711504</v>
      </c>
      <c r="Q24">
        <v>17555.440000000002</v>
      </c>
    </row>
    <row r="25" spans="1:17" x14ac:dyDescent="0.3">
      <c r="A25" s="5"/>
      <c r="B25" s="20">
        <v>1.74880352267441E+18</v>
      </c>
      <c r="C25" s="12">
        <v>82029</v>
      </c>
      <c r="D25" s="12">
        <v>82029</v>
      </c>
      <c r="E25" s="12">
        <v>82029</v>
      </c>
      <c r="F25" s="17" t="s">
        <v>48</v>
      </c>
      <c r="G25" s="3">
        <v>95</v>
      </c>
      <c r="H25" s="9">
        <v>43.24</v>
      </c>
      <c r="I25" s="3" t="s">
        <v>26</v>
      </c>
      <c r="J25" s="3" t="s">
        <v>27</v>
      </c>
      <c r="K25" s="12">
        <v>82029</v>
      </c>
      <c r="L25" s="12">
        <v>82029</v>
      </c>
      <c r="N25" s="3"/>
      <c r="O25" s="3" t="s">
        <v>28</v>
      </c>
      <c r="P25" s="3">
        <v>457711504</v>
      </c>
      <c r="Q25">
        <v>4107.8</v>
      </c>
    </row>
    <row r="26" spans="1:17" x14ac:dyDescent="0.3">
      <c r="A26" s="5"/>
      <c r="B26" s="20">
        <v>1.74880352267441E+18</v>
      </c>
      <c r="C26" s="12">
        <v>82029</v>
      </c>
      <c r="D26" s="12">
        <v>82029</v>
      </c>
      <c r="E26" s="12">
        <v>82029</v>
      </c>
      <c r="F26" s="17" t="s">
        <v>49</v>
      </c>
      <c r="G26" s="3">
        <v>501</v>
      </c>
      <c r="H26" s="9">
        <v>43.24</v>
      </c>
      <c r="I26" s="3" t="s">
        <v>26</v>
      </c>
      <c r="J26" s="3" t="s">
        <v>27</v>
      </c>
      <c r="K26" s="12">
        <v>82029</v>
      </c>
      <c r="L26" s="12">
        <v>82029</v>
      </c>
      <c r="N26" s="3"/>
      <c r="O26" s="3" t="s">
        <v>28</v>
      </c>
      <c r="P26" s="3">
        <v>457711504</v>
      </c>
      <c r="Q26">
        <v>21663.24</v>
      </c>
    </row>
    <row r="27" spans="1:17" x14ac:dyDescent="0.3">
      <c r="A27" s="5"/>
      <c r="B27" s="20">
        <v>1.74880352267441E+18</v>
      </c>
      <c r="C27" s="12">
        <v>82029</v>
      </c>
      <c r="D27" s="12">
        <v>82029</v>
      </c>
      <c r="E27" s="12">
        <v>82029</v>
      </c>
      <c r="F27" s="17" t="s">
        <v>50</v>
      </c>
      <c r="G27" s="3">
        <v>501</v>
      </c>
      <c r="H27" s="9">
        <v>43.24</v>
      </c>
      <c r="I27" s="3" t="s">
        <v>26</v>
      </c>
      <c r="J27" s="3" t="s">
        <v>27</v>
      </c>
      <c r="K27" s="12">
        <v>82029</v>
      </c>
      <c r="L27" s="12">
        <v>82029</v>
      </c>
      <c r="N27" s="3"/>
      <c r="O27" s="3" t="s">
        <v>28</v>
      </c>
      <c r="P27" s="3">
        <v>457711504</v>
      </c>
      <c r="Q27">
        <v>21663.24</v>
      </c>
    </row>
    <row r="28" spans="1:17" x14ac:dyDescent="0.3">
      <c r="A28" s="5"/>
      <c r="B28" s="20">
        <v>1.74880352267441E+18</v>
      </c>
      <c r="C28" s="12">
        <v>82029</v>
      </c>
      <c r="D28" s="12">
        <v>82029</v>
      </c>
      <c r="E28" s="12">
        <v>82029</v>
      </c>
      <c r="F28" s="17" t="s">
        <v>51</v>
      </c>
      <c r="G28" s="3">
        <v>198</v>
      </c>
      <c r="H28" s="9">
        <v>43.24</v>
      </c>
      <c r="I28" s="3" t="s">
        <v>26</v>
      </c>
      <c r="J28" s="3" t="s">
        <v>27</v>
      </c>
      <c r="K28" s="12">
        <v>82029</v>
      </c>
      <c r="L28" s="12">
        <v>82029</v>
      </c>
      <c r="N28" s="3"/>
      <c r="O28" s="3" t="s">
        <v>28</v>
      </c>
      <c r="P28" s="3">
        <v>457711504</v>
      </c>
      <c r="Q28">
        <v>8561.52</v>
      </c>
    </row>
    <row r="29" spans="1:17" x14ac:dyDescent="0.3">
      <c r="A29" s="5"/>
      <c r="B29" s="20">
        <v>1.74880352267441E+18</v>
      </c>
      <c r="C29" s="12">
        <v>82029</v>
      </c>
      <c r="D29" s="12">
        <v>82029</v>
      </c>
      <c r="E29" s="12">
        <v>82029</v>
      </c>
      <c r="F29" s="17" t="s">
        <v>52</v>
      </c>
      <c r="G29" s="3">
        <v>501</v>
      </c>
      <c r="H29" s="9">
        <v>43.24</v>
      </c>
      <c r="I29" s="3" t="s">
        <v>26</v>
      </c>
      <c r="J29" s="3" t="s">
        <v>27</v>
      </c>
      <c r="K29" s="12">
        <v>82029</v>
      </c>
      <c r="L29" s="12">
        <v>82029</v>
      </c>
      <c r="N29" s="3"/>
      <c r="O29" s="3" t="s">
        <v>28</v>
      </c>
      <c r="P29" s="3">
        <v>457711504</v>
      </c>
      <c r="Q29">
        <v>21663.24</v>
      </c>
    </row>
    <row r="30" spans="1:17" x14ac:dyDescent="0.3">
      <c r="A30" s="5"/>
      <c r="B30" s="20">
        <v>1.74880352267441E+18</v>
      </c>
      <c r="C30" s="12">
        <v>82029</v>
      </c>
      <c r="D30" s="12">
        <v>82029</v>
      </c>
      <c r="E30" s="12">
        <v>82029</v>
      </c>
      <c r="F30" s="17" t="s">
        <v>53</v>
      </c>
      <c r="G30" s="3">
        <v>20</v>
      </c>
      <c r="H30" s="9">
        <v>43.24</v>
      </c>
      <c r="I30" s="3" t="s">
        <v>26</v>
      </c>
      <c r="J30" s="3" t="s">
        <v>27</v>
      </c>
      <c r="K30" s="12">
        <v>82029</v>
      </c>
      <c r="L30" s="12">
        <v>82029</v>
      </c>
      <c r="N30" s="3"/>
      <c r="O30" s="3" t="s">
        <v>28</v>
      </c>
      <c r="P30" s="3">
        <v>457711504</v>
      </c>
      <c r="Q30">
        <v>864.80000000000007</v>
      </c>
    </row>
    <row r="31" spans="1:17" x14ac:dyDescent="0.3">
      <c r="A31" s="5"/>
      <c r="B31" s="20">
        <v>1.74880352267441E+18</v>
      </c>
      <c r="C31" s="12">
        <v>82029</v>
      </c>
      <c r="D31" s="12">
        <v>82029</v>
      </c>
      <c r="E31" s="12">
        <v>82029</v>
      </c>
      <c r="F31" s="17" t="s">
        <v>54</v>
      </c>
      <c r="G31" s="3">
        <v>501</v>
      </c>
      <c r="H31" s="9">
        <v>43.24</v>
      </c>
      <c r="I31" s="3" t="s">
        <v>26</v>
      </c>
      <c r="J31" s="3" t="s">
        <v>27</v>
      </c>
      <c r="K31" s="12">
        <v>82029</v>
      </c>
      <c r="L31" s="12">
        <v>82029</v>
      </c>
      <c r="N31" s="3"/>
      <c r="O31" s="3" t="s">
        <v>28</v>
      </c>
      <c r="P31" s="3">
        <v>457711504</v>
      </c>
      <c r="Q31">
        <v>21663.24</v>
      </c>
    </row>
    <row r="32" spans="1:17" x14ac:dyDescent="0.3">
      <c r="A32" s="5"/>
      <c r="B32" s="20">
        <v>1.74880352267441E+18</v>
      </c>
      <c r="C32" s="12">
        <v>82029</v>
      </c>
      <c r="D32" s="12">
        <v>82029</v>
      </c>
      <c r="E32" s="12">
        <v>82029</v>
      </c>
      <c r="F32" s="17" t="s">
        <v>55</v>
      </c>
      <c r="G32" s="3">
        <v>273</v>
      </c>
      <c r="H32" s="9">
        <v>43.24</v>
      </c>
      <c r="I32" s="3" t="s">
        <v>26</v>
      </c>
      <c r="J32" s="3" t="s">
        <v>27</v>
      </c>
      <c r="K32" s="12">
        <v>82029</v>
      </c>
      <c r="L32" s="12">
        <v>82029</v>
      </c>
      <c r="N32" s="3"/>
      <c r="O32" s="3" t="s">
        <v>28</v>
      </c>
      <c r="P32" s="3">
        <v>457711504</v>
      </c>
      <c r="Q32">
        <v>11804.52</v>
      </c>
    </row>
    <row r="33" spans="1:17" hidden="1" x14ac:dyDescent="0.3">
      <c r="A33" s="5"/>
      <c r="B33" s="20" t="str">
        <f>IF([1]sbb_raw_data!$L32&lt;&gt;"",MID([1]sbb_raw_data!$L32,4,19),"")</f>
        <v/>
      </c>
      <c r="C33" s="12" t="str">
        <f>IF(AND(B33&lt;&gt;"",[1]sbb_raw_data!$O32=""),VLOOKUP(VLOOKUP(P33,N$3:O$1000,2,FALSE),[2]XetraUserIDs!$A$2:$B$12,2,FALSE),"")</f>
        <v/>
      </c>
      <c r="D33" s="12" t="str">
        <f t="shared" si="0"/>
        <v/>
      </c>
      <c r="E33" s="12" t="str">
        <f t="shared" si="0"/>
        <v/>
      </c>
      <c r="F33" s="17" t="str">
        <f>IF(B33&lt;&gt;"",CONCATENATE(MID([1]sbb_raw_data!$A32,7,4),"-",MID([1]sbb_raw_data!$A32,4,2),"-",LEFT([1]sbb_raw_data!$A32,2),"T",RIGHT([1]sbb_raw_data!$A32,15),"Z"),"")</f>
        <v/>
      </c>
      <c r="G33" s="3" t="str">
        <f>IF(B33&lt;&gt;"",[1]sbb_raw_data!$I32,"")</f>
        <v/>
      </c>
      <c r="H33" s="9" t="str">
        <f>IF(B33&lt;&gt;"",[1]sbb_raw_data!$J32,"")</f>
        <v/>
      </c>
      <c r="I33" s="3" t="str">
        <f>IF(B33&lt;&gt;"",[1]sbb_raw_data!$H32,"")</f>
        <v/>
      </c>
      <c r="J33" s="3" t="str">
        <f>IF(B33&lt;&gt;"",IF([1]sbb_raw_data!$C32="EDE","XETA","Please fill in Segment MIC manually."),"")</f>
        <v/>
      </c>
      <c r="K33" s="12" t="str">
        <f t="shared" si="1"/>
        <v/>
      </c>
      <c r="L33" s="12" t="str">
        <f t="shared" si="2"/>
        <v/>
      </c>
      <c r="N33" s="3">
        <f>IF(B33&lt;&gt;"","",[1]sbb_raw_data!$N32)</f>
        <v>457712621</v>
      </c>
      <c r="O33" s="3" t="str">
        <f>[1]sbb_raw_data!$M32</f>
        <v>cb2viso</v>
      </c>
      <c r="P33" s="3">
        <f>[1]sbb_raw_data!$N32</f>
        <v>457712621</v>
      </c>
      <c r="Q33">
        <f t="shared" si="3"/>
        <v>0</v>
      </c>
    </row>
    <row r="34" spans="1:17" x14ac:dyDescent="0.3">
      <c r="A34" s="5"/>
      <c r="B34" s="20">
        <v>1.7488035226744801E+18</v>
      </c>
      <c r="C34" s="12">
        <v>82029</v>
      </c>
      <c r="D34" s="12">
        <v>82029</v>
      </c>
      <c r="E34" s="12">
        <v>82029</v>
      </c>
      <c r="F34" s="17" t="s">
        <v>56</v>
      </c>
      <c r="G34" s="3">
        <v>501</v>
      </c>
      <c r="H34" s="9">
        <v>43.16</v>
      </c>
      <c r="I34" s="3" t="s">
        <v>26</v>
      </c>
      <c r="J34" s="3" t="s">
        <v>27</v>
      </c>
      <c r="K34" s="12">
        <v>82029</v>
      </c>
      <c r="L34" s="12">
        <v>82029</v>
      </c>
      <c r="N34" s="3"/>
      <c r="O34" s="3" t="s">
        <v>28</v>
      </c>
      <c r="P34" s="3">
        <v>457712621</v>
      </c>
      <c r="Q34">
        <v>21623.16</v>
      </c>
    </row>
    <row r="35" spans="1:17" x14ac:dyDescent="0.3">
      <c r="A35" s="5"/>
      <c r="B35" s="20">
        <v>1.7488035226744801E+18</v>
      </c>
      <c r="C35" s="12">
        <v>82029</v>
      </c>
      <c r="D35" s="12">
        <v>82029</v>
      </c>
      <c r="E35" s="12">
        <v>82029</v>
      </c>
      <c r="F35" s="17" t="s">
        <v>57</v>
      </c>
      <c r="G35" s="3">
        <v>161</v>
      </c>
      <c r="H35" s="9">
        <v>43.16</v>
      </c>
      <c r="I35" s="3" t="s">
        <v>26</v>
      </c>
      <c r="J35" s="3" t="s">
        <v>27</v>
      </c>
      <c r="K35" s="12">
        <v>82029</v>
      </c>
      <c r="L35" s="12">
        <v>82029</v>
      </c>
      <c r="N35" s="3"/>
      <c r="O35" s="3" t="s">
        <v>28</v>
      </c>
      <c r="P35" s="3">
        <v>457712621</v>
      </c>
      <c r="Q35">
        <v>6948.7599999999993</v>
      </c>
    </row>
    <row r="36" spans="1:17" x14ac:dyDescent="0.3">
      <c r="A36" s="5"/>
      <c r="B36" s="20">
        <v>1.7488035226744801E+18</v>
      </c>
      <c r="C36" s="12">
        <v>82029</v>
      </c>
      <c r="D36" s="12">
        <v>82029</v>
      </c>
      <c r="E36" s="12">
        <v>82029</v>
      </c>
      <c r="F36" s="17" t="s">
        <v>58</v>
      </c>
      <c r="G36" s="3">
        <v>161</v>
      </c>
      <c r="H36" s="9">
        <v>43.16</v>
      </c>
      <c r="I36" s="3" t="s">
        <v>26</v>
      </c>
      <c r="J36" s="3" t="s">
        <v>27</v>
      </c>
      <c r="K36" s="12">
        <v>82029</v>
      </c>
      <c r="L36" s="12">
        <v>82029</v>
      </c>
      <c r="N36" s="3"/>
      <c r="O36" s="3" t="s">
        <v>28</v>
      </c>
      <c r="P36" s="3">
        <v>457712621</v>
      </c>
      <c r="Q36">
        <v>6948.7599999999993</v>
      </c>
    </row>
    <row r="37" spans="1:17" x14ac:dyDescent="0.3">
      <c r="A37" s="5"/>
      <c r="B37" s="20">
        <v>1.7488035226744801E+18</v>
      </c>
      <c r="C37" s="12">
        <v>82029</v>
      </c>
      <c r="D37" s="12">
        <v>82029</v>
      </c>
      <c r="E37" s="12">
        <v>82029</v>
      </c>
      <c r="F37" s="17" t="s">
        <v>59</v>
      </c>
      <c r="G37" s="3">
        <v>224</v>
      </c>
      <c r="H37" s="9">
        <v>43.16</v>
      </c>
      <c r="I37" s="3" t="s">
        <v>26</v>
      </c>
      <c r="J37" s="3" t="s">
        <v>27</v>
      </c>
      <c r="K37" s="12">
        <v>82029</v>
      </c>
      <c r="L37" s="12">
        <v>82029</v>
      </c>
      <c r="N37" s="3"/>
      <c r="O37" s="3" t="s">
        <v>28</v>
      </c>
      <c r="P37" s="3">
        <v>457712621</v>
      </c>
      <c r="Q37">
        <v>9667.84</v>
      </c>
    </row>
    <row r="38" spans="1:17" x14ac:dyDescent="0.3">
      <c r="A38" s="5"/>
      <c r="B38" s="20">
        <v>1.7488035226744801E+18</v>
      </c>
      <c r="C38" s="12">
        <v>82029</v>
      </c>
      <c r="D38" s="12">
        <v>82029</v>
      </c>
      <c r="E38" s="12">
        <v>82029</v>
      </c>
      <c r="F38" s="17" t="s">
        <v>60</v>
      </c>
      <c r="G38" s="3">
        <v>56</v>
      </c>
      <c r="H38" s="9">
        <v>43.16</v>
      </c>
      <c r="I38" s="3" t="s">
        <v>26</v>
      </c>
      <c r="J38" s="3" t="s">
        <v>27</v>
      </c>
      <c r="K38" s="12">
        <v>82029</v>
      </c>
      <c r="L38" s="12">
        <v>82029</v>
      </c>
      <c r="N38" s="3"/>
      <c r="O38" s="3" t="s">
        <v>28</v>
      </c>
      <c r="P38" s="3">
        <v>457712621</v>
      </c>
      <c r="Q38">
        <v>2416.96</v>
      </c>
    </row>
    <row r="39" spans="1:17" x14ac:dyDescent="0.3">
      <c r="A39" s="5"/>
      <c r="B39" s="20">
        <v>1.7488035226744801E+18</v>
      </c>
      <c r="C39" s="12">
        <v>82029</v>
      </c>
      <c r="D39" s="12">
        <v>82029</v>
      </c>
      <c r="E39" s="12">
        <v>82029</v>
      </c>
      <c r="F39" s="17" t="s">
        <v>61</v>
      </c>
      <c r="G39" s="3">
        <v>1</v>
      </c>
      <c r="H39" s="9">
        <v>43.16</v>
      </c>
      <c r="I39" s="3" t="s">
        <v>26</v>
      </c>
      <c r="J39" s="3" t="s">
        <v>27</v>
      </c>
      <c r="K39" s="12">
        <v>82029</v>
      </c>
      <c r="L39" s="12">
        <v>82029</v>
      </c>
      <c r="N39" s="3"/>
      <c r="O39" s="3" t="s">
        <v>28</v>
      </c>
      <c r="P39" s="3">
        <v>457712621</v>
      </c>
      <c r="Q39">
        <v>43.16</v>
      </c>
    </row>
    <row r="40" spans="1:17" x14ac:dyDescent="0.3">
      <c r="A40" s="5"/>
      <c r="B40" s="20">
        <v>1.7488035226744801E+18</v>
      </c>
      <c r="C40" s="12">
        <v>82029</v>
      </c>
      <c r="D40" s="12">
        <v>82029</v>
      </c>
      <c r="E40" s="12">
        <v>82029</v>
      </c>
      <c r="F40" s="17" t="s">
        <v>62</v>
      </c>
      <c r="G40" s="3">
        <v>179</v>
      </c>
      <c r="H40" s="9">
        <v>43.16</v>
      </c>
      <c r="I40" s="3" t="s">
        <v>26</v>
      </c>
      <c r="J40" s="3" t="s">
        <v>27</v>
      </c>
      <c r="K40" s="12">
        <v>82029</v>
      </c>
      <c r="L40" s="12">
        <v>82029</v>
      </c>
      <c r="N40" s="3"/>
      <c r="O40" s="3" t="s">
        <v>28</v>
      </c>
      <c r="P40" s="3">
        <v>457712621</v>
      </c>
      <c r="Q40">
        <v>7725.6399999999994</v>
      </c>
    </row>
    <row r="41" spans="1:17" x14ac:dyDescent="0.3">
      <c r="A41" s="5"/>
      <c r="B41" s="20">
        <v>1.7488035226744801E+18</v>
      </c>
      <c r="C41" s="12">
        <v>82029</v>
      </c>
      <c r="D41" s="12">
        <v>82029</v>
      </c>
      <c r="E41" s="12">
        <v>82029</v>
      </c>
      <c r="F41" s="17" t="s">
        <v>63</v>
      </c>
      <c r="G41" s="3">
        <v>501</v>
      </c>
      <c r="H41" s="9">
        <v>43.16</v>
      </c>
      <c r="I41" s="3" t="s">
        <v>26</v>
      </c>
      <c r="J41" s="3" t="s">
        <v>27</v>
      </c>
      <c r="K41" s="12">
        <v>82029</v>
      </c>
      <c r="L41" s="12">
        <v>82029</v>
      </c>
      <c r="N41" s="3"/>
      <c r="O41" s="3" t="s">
        <v>28</v>
      </c>
      <c r="P41" s="3">
        <v>457712621</v>
      </c>
      <c r="Q41">
        <v>21623.16</v>
      </c>
    </row>
    <row r="42" spans="1:17" x14ac:dyDescent="0.3">
      <c r="A42" s="5"/>
      <c r="B42" s="20">
        <v>1.7488035226744801E+18</v>
      </c>
      <c r="C42" s="12">
        <v>82029</v>
      </c>
      <c r="D42" s="12">
        <v>82029</v>
      </c>
      <c r="E42" s="12">
        <v>82029</v>
      </c>
      <c r="F42" s="17" t="s">
        <v>64</v>
      </c>
      <c r="G42" s="3">
        <v>329</v>
      </c>
      <c r="H42" s="9">
        <v>43.16</v>
      </c>
      <c r="I42" s="3" t="s">
        <v>26</v>
      </c>
      <c r="J42" s="3" t="s">
        <v>27</v>
      </c>
      <c r="K42" s="12">
        <v>82029</v>
      </c>
      <c r="L42" s="12">
        <v>82029</v>
      </c>
      <c r="N42" s="3"/>
      <c r="O42" s="3" t="s">
        <v>28</v>
      </c>
      <c r="P42" s="3">
        <v>457712621</v>
      </c>
      <c r="Q42">
        <v>14199.64</v>
      </c>
    </row>
    <row r="43" spans="1:17" x14ac:dyDescent="0.3">
      <c r="A43" s="5"/>
      <c r="B43" s="20">
        <v>1.7488035226744801E+18</v>
      </c>
      <c r="C43" s="12">
        <v>82029</v>
      </c>
      <c r="D43" s="12">
        <v>82029</v>
      </c>
      <c r="E43" s="12">
        <v>82029</v>
      </c>
      <c r="F43" s="17" t="s">
        <v>65</v>
      </c>
      <c r="G43" s="3">
        <v>111</v>
      </c>
      <c r="H43" s="9">
        <v>43.16</v>
      </c>
      <c r="I43" s="3" t="s">
        <v>26</v>
      </c>
      <c r="J43" s="3" t="s">
        <v>27</v>
      </c>
      <c r="K43" s="12">
        <v>82029</v>
      </c>
      <c r="L43" s="12">
        <v>82029</v>
      </c>
      <c r="N43" s="3"/>
      <c r="O43" s="3" t="s">
        <v>28</v>
      </c>
      <c r="P43" s="3">
        <v>457712621</v>
      </c>
      <c r="Q43">
        <v>4790.7599999999993</v>
      </c>
    </row>
    <row r="44" spans="1:17" x14ac:dyDescent="0.3">
      <c r="A44" s="5"/>
      <c r="B44" s="20">
        <v>1.7488035226744801E+18</v>
      </c>
      <c r="C44" s="12">
        <v>82029</v>
      </c>
      <c r="D44" s="12">
        <v>82029</v>
      </c>
      <c r="E44" s="12">
        <v>82029</v>
      </c>
      <c r="F44" s="17" t="s">
        <v>66</v>
      </c>
      <c r="G44" s="3">
        <v>220</v>
      </c>
      <c r="H44" s="9">
        <v>43.16</v>
      </c>
      <c r="I44" s="3" t="s">
        <v>26</v>
      </c>
      <c r="J44" s="3" t="s">
        <v>27</v>
      </c>
      <c r="K44" s="12">
        <v>82029</v>
      </c>
      <c r="L44" s="12">
        <v>82029</v>
      </c>
      <c r="N44" s="3"/>
      <c r="O44" s="3" t="s">
        <v>28</v>
      </c>
      <c r="P44" s="3">
        <v>457712621</v>
      </c>
      <c r="Q44">
        <v>9495.1999999999989</v>
      </c>
    </row>
    <row r="45" spans="1:17" x14ac:dyDescent="0.3">
      <c r="A45" s="5"/>
      <c r="B45" s="20">
        <v>1.7488035226744801E+18</v>
      </c>
      <c r="C45" s="12">
        <v>82029</v>
      </c>
      <c r="D45" s="12">
        <v>82029</v>
      </c>
      <c r="E45" s="12">
        <v>82029</v>
      </c>
      <c r="F45" s="17" t="s">
        <v>67</v>
      </c>
      <c r="G45" s="3">
        <v>231</v>
      </c>
      <c r="H45" s="9">
        <v>43.16</v>
      </c>
      <c r="I45" s="3" t="s">
        <v>26</v>
      </c>
      <c r="J45" s="3" t="s">
        <v>27</v>
      </c>
      <c r="K45" s="12">
        <v>82029</v>
      </c>
      <c r="L45" s="12">
        <v>82029</v>
      </c>
      <c r="N45" s="3"/>
      <c r="O45" s="3" t="s">
        <v>28</v>
      </c>
      <c r="P45" s="3">
        <v>457712621</v>
      </c>
      <c r="Q45">
        <v>9969.9599999999991</v>
      </c>
    </row>
    <row r="46" spans="1:17" x14ac:dyDescent="0.3">
      <c r="A46" s="5"/>
      <c r="B46" s="20">
        <v>1.7488035226744801E+18</v>
      </c>
      <c r="C46" s="12">
        <v>82029</v>
      </c>
      <c r="D46" s="12">
        <v>82029</v>
      </c>
      <c r="E46" s="12">
        <v>82029</v>
      </c>
      <c r="F46" s="17" t="s">
        <v>68</v>
      </c>
      <c r="G46" s="3">
        <v>2325</v>
      </c>
      <c r="H46" s="9">
        <v>43.16</v>
      </c>
      <c r="I46" s="3" t="s">
        <v>26</v>
      </c>
      <c r="J46" s="3" t="s">
        <v>27</v>
      </c>
      <c r="K46" s="12">
        <v>82029</v>
      </c>
      <c r="L46" s="12">
        <v>82029</v>
      </c>
      <c r="N46" s="3"/>
      <c r="O46" s="3" t="s">
        <v>28</v>
      </c>
      <c r="P46" s="3">
        <v>457712621</v>
      </c>
      <c r="Q46">
        <v>100346.99999999999</v>
      </c>
    </row>
    <row r="47" spans="1:17" hidden="1" x14ac:dyDescent="0.3">
      <c r="A47" s="5"/>
      <c r="B47" s="20" t="str">
        <f>IF([1]sbb_raw_data!$L46&lt;&gt;"",MID([1]sbb_raw_data!$L46,4,19),"")</f>
        <v/>
      </c>
      <c r="C47" s="12" t="str">
        <f>IF(AND(B47&lt;&gt;"",[1]sbb_raw_data!$O46=""),VLOOKUP(VLOOKUP(P47,N$3:O$1000,2,FALSE),[2]XetraUserIDs!$A$2:$B$12,2,FALSE),"")</f>
        <v/>
      </c>
      <c r="D47" s="12" t="str">
        <f t="shared" si="0"/>
        <v/>
      </c>
      <c r="E47" s="12" t="str">
        <f t="shared" si="0"/>
        <v/>
      </c>
      <c r="F47" s="17" t="str">
        <f>IF(B47&lt;&gt;"",CONCATENATE(MID([1]sbb_raw_data!$A46,7,4),"-",MID([1]sbb_raw_data!$A46,4,2),"-",LEFT([1]sbb_raw_data!$A46,2),"T",RIGHT([1]sbb_raw_data!$A46,15),"Z"),"")</f>
        <v/>
      </c>
      <c r="G47" s="3" t="str">
        <f>IF(B47&lt;&gt;"",[1]sbb_raw_data!$I46,"")</f>
        <v/>
      </c>
      <c r="H47" s="9" t="str">
        <f>IF(B47&lt;&gt;"",[1]sbb_raw_data!$J46,"")</f>
        <v/>
      </c>
      <c r="I47" s="3" t="str">
        <f>IF(B47&lt;&gt;"",[1]sbb_raw_data!$H46,"")</f>
        <v/>
      </c>
      <c r="J47" s="3" t="str">
        <f>IF(B47&lt;&gt;"",IF([1]sbb_raw_data!$C46="EDE","XETA","Please fill in Segment MIC manually."),"")</f>
        <v/>
      </c>
      <c r="K47" s="12" t="str">
        <f t="shared" si="1"/>
        <v/>
      </c>
      <c r="L47" s="12" t="str">
        <f t="shared" si="2"/>
        <v/>
      </c>
      <c r="N47" s="3">
        <f>IF(B47&lt;&gt;"","",[1]sbb_raw_data!$N46)</f>
        <v>457713219</v>
      </c>
      <c r="O47" s="3" t="str">
        <f>[1]sbb_raw_data!$M46</f>
        <v>cb2viso</v>
      </c>
      <c r="P47" s="3">
        <f>[1]sbb_raw_data!$N46</f>
        <v>457713219</v>
      </c>
      <c r="Q47">
        <f t="shared" si="3"/>
        <v>0</v>
      </c>
    </row>
    <row r="48" spans="1:17" hidden="1" x14ac:dyDescent="0.3">
      <c r="A48" s="5"/>
      <c r="B48" s="20" t="str">
        <f>IF([1]sbb_raw_data!$L47&lt;&gt;"",MID([1]sbb_raw_data!$L47,4,19),"")</f>
        <v/>
      </c>
      <c r="C48" s="12" t="str">
        <f>IF(AND(B48&lt;&gt;"",[1]sbb_raw_data!$O47=""),VLOOKUP(VLOOKUP(P48,N$3:O$1000,2,FALSE),[2]XetraUserIDs!$A$2:$B$12,2,FALSE),"")</f>
        <v/>
      </c>
      <c r="D48" s="12" t="str">
        <f t="shared" si="0"/>
        <v/>
      </c>
      <c r="E48" s="12" t="str">
        <f t="shared" si="0"/>
        <v/>
      </c>
      <c r="F48" s="17" t="str">
        <f>IF(B48&lt;&gt;"",CONCATENATE(MID([1]sbb_raw_data!$A47,7,4),"-",MID([1]sbb_raw_data!$A47,4,2),"-",LEFT([1]sbb_raw_data!$A47,2),"T",RIGHT([1]sbb_raw_data!$A47,15),"Z"),"")</f>
        <v/>
      </c>
      <c r="G48" s="3" t="str">
        <f>IF(B48&lt;&gt;"",[1]sbb_raw_data!$I47,"")</f>
        <v/>
      </c>
      <c r="H48" s="9" t="str">
        <f>IF(B48&lt;&gt;"",[1]sbb_raw_data!$J47,"")</f>
        <v/>
      </c>
      <c r="I48" s="3" t="str">
        <f>IF(B48&lt;&gt;"",[1]sbb_raw_data!$H47,"")</f>
        <v/>
      </c>
      <c r="J48" s="3" t="str">
        <f>IF(B48&lt;&gt;"",IF([1]sbb_raw_data!$C47="EDE","XETA","Please fill in Segment MIC manually."),"")</f>
        <v/>
      </c>
      <c r="K48" s="12" t="str">
        <f t="shared" si="1"/>
        <v/>
      </c>
      <c r="L48" s="12" t="str">
        <f t="shared" si="2"/>
        <v/>
      </c>
      <c r="N48" s="3">
        <f>IF(B48&lt;&gt;"","",[1]sbb_raw_data!$N47)</f>
        <v>457713219</v>
      </c>
      <c r="O48" s="3" t="str">
        <f>[1]sbb_raw_data!$M47</f>
        <v>cb2viso</v>
      </c>
      <c r="P48" s="3">
        <f>[1]sbb_raw_data!$N47</f>
        <v>457713219</v>
      </c>
      <c r="Q48">
        <f t="shared" si="3"/>
        <v>0</v>
      </c>
    </row>
    <row r="49" spans="1:17" hidden="1" x14ac:dyDescent="0.3">
      <c r="A49" s="5"/>
      <c r="B49" s="20" t="str">
        <f>IF([1]sbb_raw_data!$L48&lt;&gt;"",MID([1]sbb_raw_data!$L48,4,19),"")</f>
        <v/>
      </c>
      <c r="C49" s="12" t="str">
        <f>IF(AND(B49&lt;&gt;"",[1]sbb_raw_data!$O48=""),VLOOKUP(VLOOKUP(P49,N$3:O$1000,2,FALSE),[2]XetraUserIDs!$A$2:$B$12,2,FALSE),"")</f>
        <v/>
      </c>
      <c r="D49" s="12" t="str">
        <f t="shared" si="0"/>
        <v/>
      </c>
      <c r="E49" s="12" t="str">
        <f t="shared" si="0"/>
        <v/>
      </c>
      <c r="F49" s="17" t="str">
        <f>IF(B49&lt;&gt;"",CONCATENATE(MID([1]sbb_raw_data!$A48,7,4),"-",MID([1]sbb_raw_data!$A48,4,2),"-",LEFT([1]sbb_raw_data!$A48,2),"T",RIGHT([1]sbb_raw_data!$A48,15),"Z"),"")</f>
        <v/>
      </c>
      <c r="G49" s="3" t="str">
        <f>IF(B49&lt;&gt;"",[1]sbb_raw_data!$I48,"")</f>
        <v/>
      </c>
      <c r="H49" s="9" t="str">
        <f>IF(B49&lt;&gt;"",[1]sbb_raw_data!$J48,"")</f>
        <v/>
      </c>
      <c r="I49" s="3" t="str">
        <f>IF(B49&lt;&gt;"",[1]sbb_raw_data!$H48,"")</f>
        <v/>
      </c>
      <c r="J49" s="3" t="str">
        <f>IF(B49&lt;&gt;"",IF([1]sbb_raw_data!$C48="EDE","XETA","Please fill in Segment MIC manually."),"")</f>
        <v/>
      </c>
      <c r="K49" s="12" t="str">
        <f t="shared" si="1"/>
        <v/>
      </c>
      <c r="L49" s="12" t="str">
        <f t="shared" si="2"/>
        <v/>
      </c>
      <c r="N49" s="3">
        <f>IF(B49&lt;&gt;"","",[1]sbb_raw_data!$N48)</f>
        <v>457713219</v>
      </c>
      <c r="O49" s="3" t="str">
        <f>[1]sbb_raw_data!$M48</f>
        <v>cb2viso</v>
      </c>
      <c r="P49" s="3">
        <f>[1]sbb_raw_data!$N48</f>
        <v>457713219</v>
      </c>
      <c r="Q49">
        <f t="shared" si="3"/>
        <v>0</v>
      </c>
    </row>
    <row r="50" spans="1:17" hidden="1" x14ac:dyDescent="0.3">
      <c r="A50" s="5"/>
      <c r="B50" s="20" t="str">
        <f>IF([1]sbb_raw_data!$L49&lt;&gt;"",MID([1]sbb_raw_data!$L49,4,19),"")</f>
        <v/>
      </c>
      <c r="C50" s="12" t="str">
        <f>IF(AND(B50&lt;&gt;"",[1]sbb_raw_data!$O49=""),VLOOKUP(VLOOKUP(P50,N$3:O$1000,2,FALSE),[2]XetraUserIDs!$A$2:$B$12,2,FALSE),"")</f>
        <v/>
      </c>
      <c r="D50" s="12" t="str">
        <f t="shared" si="0"/>
        <v/>
      </c>
      <c r="E50" s="12" t="str">
        <f t="shared" si="0"/>
        <v/>
      </c>
      <c r="F50" s="17" t="str">
        <f>IF(B50&lt;&gt;"",CONCATENATE(MID([1]sbb_raw_data!$A49,7,4),"-",MID([1]sbb_raw_data!$A49,4,2),"-",LEFT([1]sbb_raw_data!$A49,2),"T",RIGHT([1]sbb_raw_data!$A49,15),"Z"),"")</f>
        <v/>
      </c>
      <c r="G50" s="3" t="str">
        <f>IF(B50&lt;&gt;"",[1]sbb_raw_data!$I49,"")</f>
        <v/>
      </c>
      <c r="H50" s="9" t="str">
        <f>IF(B50&lt;&gt;"",[1]sbb_raw_data!$J49,"")</f>
        <v/>
      </c>
      <c r="I50" s="3" t="str">
        <f>IF(B50&lt;&gt;"",[1]sbb_raw_data!$H49,"")</f>
        <v/>
      </c>
      <c r="J50" s="3" t="str">
        <f>IF(B50&lt;&gt;"",IF([1]sbb_raw_data!$C49="EDE","XETA","Please fill in Segment MIC manually."),"")</f>
        <v/>
      </c>
      <c r="K50" s="12" t="str">
        <f t="shared" si="1"/>
        <v/>
      </c>
      <c r="L50" s="12" t="str">
        <f t="shared" si="2"/>
        <v/>
      </c>
      <c r="N50" s="3">
        <f>IF(B50&lt;&gt;"","",[1]sbb_raw_data!$N49)</f>
        <v>457713585</v>
      </c>
      <c r="O50" s="3" t="str">
        <f>[1]sbb_raw_data!$M49</f>
        <v>cb2viso</v>
      </c>
      <c r="P50" s="3">
        <f>[1]sbb_raw_data!$N49</f>
        <v>457713585</v>
      </c>
      <c r="Q50">
        <f t="shared" si="3"/>
        <v>0</v>
      </c>
    </row>
    <row r="51" spans="1:17" x14ac:dyDescent="0.3">
      <c r="A51" s="5"/>
      <c r="B51" s="20">
        <v>1.7488035226744399E+18</v>
      </c>
      <c r="C51" s="12">
        <v>82029</v>
      </c>
      <c r="D51" s="12">
        <v>82029</v>
      </c>
      <c r="E51" s="12">
        <v>82029</v>
      </c>
      <c r="F51" s="17" t="s">
        <v>69</v>
      </c>
      <c r="G51" s="3">
        <v>501</v>
      </c>
      <c r="H51" s="9">
        <v>43.2</v>
      </c>
      <c r="I51" s="3" t="s">
        <v>26</v>
      </c>
      <c r="J51" s="3" t="s">
        <v>27</v>
      </c>
      <c r="K51" s="12">
        <v>82029</v>
      </c>
      <c r="L51" s="12">
        <v>82029</v>
      </c>
      <c r="N51" s="3"/>
      <c r="O51" s="3" t="s">
        <v>28</v>
      </c>
      <c r="P51" s="3">
        <v>457713585</v>
      </c>
      <c r="Q51">
        <v>21643.200000000001</v>
      </c>
    </row>
    <row r="52" spans="1:17" x14ac:dyDescent="0.3">
      <c r="A52" s="5"/>
      <c r="B52" s="20">
        <v>1.7488035226744399E+18</v>
      </c>
      <c r="C52" s="12">
        <v>82029</v>
      </c>
      <c r="D52" s="12">
        <v>82029</v>
      </c>
      <c r="E52" s="12">
        <v>82029</v>
      </c>
      <c r="F52" s="17" t="s">
        <v>70</v>
      </c>
      <c r="G52" s="3">
        <v>501</v>
      </c>
      <c r="H52" s="9">
        <v>43.2</v>
      </c>
      <c r="I52" s="3" t="s">
        <v>26</v>
      </c>
      <c r="J52" s="3" t="s">
        <v>27</v>
      </c>
      <c r="K52" s="12">
        <v>82029</v>
      </c>
      <c r="L52" s="12">
        <v>82029</v>
      </c>
      <c r="N52" s="3"/>
      <c r="O52" s="3" t="s">
        <v>28</v>
      </c>
      <c r="P52" s="3">
        <v>457713585</v>
      </c>
      <c r="Q52">
        <v>21643.200000000001</v>
      </c>
    </row>
    <row r="53" spans="1:17" x14ac:dyDescent="0.3">
      <c r="A53" s="5"/>
      <c r="B53" s="20">
        <v>1.7488035226744399E+18</v>
      </c>
      <c r="C53" s="12">
        <v>82029</v>
      </c>
      <c r="D53" s="12">
        <v>82029</v>
      </c>
      <c r="E53" s="12">
        <v>82029</v>
      </c>
      <c r="F53" s="17" t="s">
        <v>71</v>
      </c>
      <c r="G53" s="3">
        <v>501</v>
      </c>
      <c r="H53" s="9">
        <v>43.2</v>
      </c>
      <c r="I53" s="3" t="s">
        <v>26</v>
      </c>
      <c r="J53" s="3" t="s">
        <v>27</v>
      </c>
      <c r="K53" s="12">
        <v>82029</v>
      </c>
      <c r="L53" s="12">
        <v>82029</v>
      </c>
      <c r="N53" s="3"/>
      <c r="O53" s="3" t="s">
        <v>28</v>
      </c>
      <c r="P53" s="3">
        <v>457713585</v>
      </c>
      <c r="Q53">
        <v>21643.200000000001</v>
      </c>
    </row>
    <row r="54" spans="1:17" x14ac:dyDescent="0.3">
      <c r="A54" s="5"/>
      <c r="B54" s="20">
        <v>1.7488035226744399E+18</v>
      </c>
      <c r="C54" s="12">
        <v>82029</v>
      </c>
      <c r="D54" s="12">
        <v>82029</v>
      </c>
      <c r="E54" s="12">
        <v>82029</v>
      </c>
      <c r="F54" s="17" t="s">
        <v>72</v>
      </c>
      <c r="G54" s="3">
        <v>501</v>
      </c>
      <c r="H54" s="9">
        <v>43.2</v>
      </c>
      <c r="I54" s="3" t="s">
        <v>26</v>
      </c>
      <c r="J54" s="3" t="s">
        <v>27</v>
      </c>
      <c r="K54" s="12">
        <v>82029</v>
      </c>
      <c r="L54" s="12">
        <v>82029</v>
      </c>
      <c r="N54" s="3"/>
      <c r="O54" s="3" t="s">
        <v>28</v>
      </c>
      <c r="P54" s="3">
        <v>457713585</v>
      </c>
      <c r="Q54">
        <v>21643.200000000001</v>
      </c>
    </row>
    <row r="55" spans="1:17" x14ac:dyDescent="0.3">
      <c r="A55" s="5"/>
      <c r="B55" s="20">
        <v>1.7488035226744399E+18</v>
      </c>
      <c r="C55" s="12">
        <v>82029</v>
      </c>
      <c r="D55" s="12">
        <v>82029</v>
      </c>
      <c r="E55" s="12">
        <v>82029</v>
      </c>
      <c r="F55" s="17" t="s">
        <v>73</v>
      </c>
      <c r="G55" s="3">
        <v>501</v>
      </c>
      <c r="H55" s="9">
        <v>43.2</v>
      </c>
      <c r="I55" s="3" t="s">
        <v>26</v>
      </c>
      <c r="J55" s="3" t="s">
        <v>27</v>
      </c>
      <c r="K55" s="12">
        <v>82029</v>
      </c>
      <c r="L55" s="12">
        <v>82029</v>
      </c>
      <c r="N55" s="3"/>
      <c r="O55" s="3" t="s">
        <v>28</v>
      </c>
      <c r="P55" s="3">
        <v>457713585</v>
      </c>
      <c r="Q55">
        <v>21643.200000000001</v>
      </c>
    </row>
    <row r="56" spans="1:17" x14ac:dyDescent="0.3">
      <c r="A56" s="5"/>
      <c r="B56" s="20">
        <v>1.7488035226744399E+18</v>
      </c>
      <c r="C56" s="12">
        <v>82029</v>
      </c>
      <c r="D56" s="12">
        <v>82029</v>
      </c>
      <c r="E56" s="12">
        <v>82029</v>
      </c>
      <c r="F56" s="17" t="s">
        <v>74</v>
      </c>
      <c r="G56" s="3">
        <v>6</v>
      </c>
      <c r="H56" s="9">
        <v>43.2</v>
      </c>
      <c r="I56" s="3" t="s">
        <v>26</v>
      </c>
      <c r="J56" s="3" t="s">
        <v>27</v>
      </c>
      <c r="K56" s="12">
        <v>82029</v>
      </c>
      <c r="L56" s="12">
        <v>82029</v>
      </c>
      <c r="N56" s="3"/>
      <c r="O56" s="3" t="s">
        <v>28</v>
      </c>
      <c r="P56" s="3">
        <v>457713585</v>
      </c>
      <c r="Q56">
        <v>259.20000000000005</v>
      </c>
    </row>
    <row r="57" spans="1:17" x14ac:dyDescent="0.3">
      <c r="A57" s="5"/>
      <c r="B57" s="20">
        <v>1.7488035226744399E+18</v>
      </c>
      <c r="C57" s="12">
        <v>82029</v>
      </c>
      <c r="D57" s="12">
        <v>82029</v>
      </c>
      <c r="E57" s="12">
        <v>82029</v>
      </c>
      <c r="F57" s="17" t="s">
        <v>75</v>
      </c>
      <c r="G57" s="3">
        <v>2</v>
      </c>
      <c r="H57" s="9">
        <v>43.2</v>
      </c>
      <c r="I57" s="3" t="s">
        <v>26</v>
      </c>
      <c r="J57" s="3" t="s">
        <v>27</v>
      </c>
      <c r="K57" s="12">
        <v>82029</v>
      </c>
      <c r="L57" s="12">
        <v>82029</v>
      </c>
      <c r="N57" s="3"/>
      <c r="O57" s="3" t="s">
        <v>28</v>
      </c>
      <c r="P57" s="3">
        <v>457713585</v>
      </c>
      <c r="Q57">
        <v>86.4</v>
      </c>
    </row>
    <row r="58" spans="1:17" x14ac:dyDescent="0.3">
      <c r="A58" s="5"/>
      <c r="B58" s="20">
        <v>1.7488035226744399E+18</v>
      </c>
      <c r="C58" s="12">
        <v>82029</v>
      </c>
      <c r="D58" s="12">
        <v>82029</v>
      </c>
      <c r="E58" s="12">
        <v>82029</v>
      </c>
      <c r="F58" s="17" t="s">
        <v>76</v>
      </c>
      <c r="G58" s="3">
        <v>2</v>
      </c>
      <c r="H58" s="9">
        <v>43.2</v>
      </c>
      <c r="I58" s="3" t="s">
        <v>26</v>
      </c>
      <c r="J58" s="3" t="s">
        <v>27</v>
      </c>
      <c r="K58" s="12">
        <v>82029</v>
      </c>
      <c r="L58" s="12">
        <v>82029</v>
      </c>
      <c r="N58" s="3"/>
      <c r="O58" s="3" t="s">
        <v>28</v>
      </c>
      <c r="P58" s="3">
        <v>457713585</v>
      </c>
      <c r="Q58">
        <v>86.4</v>
      </c>
    </row>
    <row r="59" spans="1:17" x14ac:dyDescent="0.3">
      <c r="A59" s="5"/>
      <c r="B59" s="20">
        <v>1.7488035226744399E+18</v>
      </c>
      <c r="C59" s="12">
        <v>82029</v>
      </c>
      <c r="D59" s="12">
        <v>82029</v>
      </c>
      <c r="E59" s="12">
        <v>82029</v>
      </c>
      <c r="F59" s="17" t="s">
        <v>77</v>
      </c>
      <c r="G59" s="3">
        <v>18</v>
      </c>
      <c r="H59" s="9">
        <v>43.2</v>
      </c>
      <c r="I59" s="3" t="s">
        <v>26</v>
      </c>
      <c r="J59" s="3" t="s">
        <v>27</v>
      </c>
      <c r="K59" s="12">
        <v>82029</v>
      </c>
      <c r="L59" s="12">
        <v>82029</v>
      </c>
      <c r="N59" s="3"/>
      <c r="O59" s="3" t="s">
        <v>28</v>
      </c>
      <c r="P59" s="3">
        <v>457713585</v>
      </c>
      <c r="Q59">
        <v>777.6</v>
      </c>
    </row>
    <row r="60" spans="1:17" x14ac:dyDescent="0.3">
      <c r="A60" s="5"/>
      <c r="B60" s="20">
        <v>1.7488035226744399E+18</v>
      </c>
      <c r="C60" s="12">
        <v>82029</v>
      </c>
      <c r="D60" s="12">
        <v>82029</v>
      </c>
      <c r="E60" s="12">
        <v>82029</v>
      </c>
      <c r="F60" s="17" t="s">
        <v>78</v>
      </c>
      <c r="G60" s="3">
        <v>10</v>
      </c>
      <c r="H60" s="9">
        <v>43.2</v>
      </c>
      <c r="I60" s="3" t="s">
        <v>26</v>
      </c>
      <c r="J60" s="3" t="s">
        <v>27</v>
      </c>
      <c r="K60" s="12">
        <v>82029</v>
      </c>
      <c r="L60" s="12">
        <v>82029</v>
      </c>
      <c r="N60" s="3"/>
      <c r="O60" s="3" t="s">
        <v>28</v>
      </c>
      <c r="P60" s="3">
        <v>457713585</v>
      </c>
      <c r="Q60">
        <v>432</v>
      </c>
    </row>
    <row r="61" spans="1:17" x14ac:dyDescent="0.3">
      <c r="A61" s="5"/>
      <c r="B61" s="20">
        <v>1.7488035226744399E+18</v>
      </c>
      <c r="C61" s="12">
        <v>82029</v>
      </c>
      <c r="D61" s="12">
        <v>82029</v>
      </c>
      <c r="E61" s="12">
        <v>82029</v>
      </c>
      <c r="F61" s="17" t="s">
        <v>79</v>
      </c>
      <c r="G61" s="3">
        <v>14</v>
      </c>
      <c r="H61" s="9">
        <v>43.2</v>
      </c>
      <c r="I61" s="3" t="s">
        <v>26</v>
      </c>
      <c r="J61" s="3" t="s">
        <v>27</v>
      </c>
      <c r="K61" s="12">
        <v>82029</v>
      </c>
      <c r="L61" s="12">
        <v>82029</v>
      </c>
      <c r="N61" s="3"/>
      <c r="O61" s="3" t="s">
        <v>28</v>
      </c>
      <c r="P61" s="3">
        <v>457713585</v>
      </c>
      <c r="Q61">
        <v>604.80000000000007</v>
      </c>
    </row>
    <row r="62" spans="1:17" x14ac:dyDescent="0.3">
      <c r="A62" s="5"/>
      <c r="B62" s="20">
        <v>1.7488035226744399E+18</v>
      </c>
      <c r="C62" s="12">
        <v>82029</v>
      </c>
      <c r="D62" s="12">
        <v>82029</v>
      </c>
      <c r="E62" s="12">
        <v>82029</v>
      </c>
      <c r="F62" s="17" t="s">
        <v>80</v>
      </c>
      <c r="G62" s="3">
        <v>449</v>
      </c>
      <c r="H62" s="9">
        <v>43.2</v>
      </c>
      <c r="I62" s="3" t="s">
        <v>26</v>
      </c>
      <c r="J62" s="3" t="s">
        <v>27</v>
      </c>
      <c r="K62" s="12">
        <v>82029</v>
      </c>
      <c r="L62" s="12">
        <v>82029</v>
      </c>
      <c r="N62" s="3"/>
      <c r="O62" s="3" t="s">
        <v>28</v>
      </c>
      <c r="P62" s="3">
        <v>457713585</v>
      </c>
      <c r="Q62">
        <v>19396.800000000003</v>
      </c>
    </row>
    <row r="63" spans="1:17" x14ac:dyDescent="0.3">
      <c r="A63" s="5"/>
      <c r="B63" s="20">
        <v>1.7488035226744399E+18</v>
      </c>
      <c r="C63" s="12">
        <v>82029</v>
      </c>
      <c r="D63" s="12">
        <v>82029</v>
      </c>
      <c r="E63" s="12">
        <v>82029</v>
      </c>
      <c r="F63" s="17" t="s">
        <v>81</v>
      </c>
      <c r="G63" s="3">
        <v>501</v>
      </c>
      <c r="H63" s="9">
        <v>43.2</v>
      </c>
      <c r="I63" s="3" t="s">
        <v>26</v>
      </c>
      <c r="J63" s="3" t="s">
        <v>27</v>
      </c>
      <c r="K63" s="12">
        <v>82029</v>
      </c>
      <c r="L63" s="12">
        <v>82029</v>
      </c>
      <c r="N63" s="3"/>
      <c r="O63" s="3" t="s">
        <v>28</v>
      </c>
      <c r="P63" s="3">
        <v>457713585</v>
      </c>
      <c r="Q63">
        <v>21643.200000000001</v>
      </c>
    </row>
    <row r="64" spans="1:17" x14ac:dyDescent="0.3">
      <c r="A64" s="5"/>
      <c r="B64" s="20">
        <v>1.7488035226744399E+18</v>
      </c>
      <c r="C64" s="12">
        <v>82029</v>
      </c>
      <c r="D64" s="12">
        <v>82029</v>
      </c>
      <c r="E64" s="12">
        <v>82029</v>
      </c>
      <c r="F64" s="17" t="s">
        <v>82</v>
      </c>
      <c r="G64" s="3">
        <v>32</v>
      </c>
      <c r="H64" s="9">
        <v>43.2</v>
      </c>
      <c r="I64" s="3" t="s">
        <v>26</v>
      </c>
      <c r="J64" s="3" t="s">
        <v>27</v>
      </c>
      <c r="K64" s="12">
        <v>82029</v>
      </c>
      <c r="L64" s="12">
        <v>82029</v>
      </c>
      <c r="N64" s="3"/>
      <c r="O64" s="3" t="s">
        <v>28</v>
      </c>
      <c r="P64" s="3">
        <v>457713585</v>
      </c>
      <c r="Q64">
        <v>1382.4</v>
      </c>
    </row>
    <row r="65" spans="1:17" x14ac:dyDescent="0.3">
      <c r="A65" s="5"/>
      <c r="B65" s="20">
        <v>1.7488035226744399E+18</v>
      </c>
      <c r="C65" s="12">
        <v>82029</v>
      </c>
      <c r="D65" s="12">
        <v>82029</v>
      </c>
      <c r="E65" s="12">
        <v>82029</v>
      </c>
      <c r="F65" s="17" t="s">
        <v>83</v>
      </c>
      <c r="G65" s="3">
        <v>6</v>
      </c>
      <c r="H65" s="9">
        <v>43.2</v>
      </c>
      <c r="I65" s="3" t="s">
        <v>26</v>
      </c>
      <c r="J65" s="3" t="s">
        <v>27</v>
      </c>
      <c r="K65" s="12">
        <v>82029</v>
      </c>
      <c r="L65" s="12">
        <v>82029</v>
      </c>
      <c r="N65" s="3"/>
      <c r="O65" s="3" t="s">
        <v>28</v>
      </c>
      <c r="P65" s="3">
        <v>457713585</v>
      </c>
      <c r="Q65">
        <v>259.20000000000005</v>
      </c>
    </row>
    <row r="66" spans="1:17" x14ac:dyDescent="0.3">
      <c r="A66" s="5"/>
      <c r="B66" s="20">
        <v>1.7488035226744399E+18</v>
      </c>
      <c r="C66" s="12">
        <v>82029</v>
      </c>
      <c r="D66" s="12">
        <v>82029</v>
      </c>
      <c r="E66" s="12">
        <v>82029</v>
      </c>
      <c r="F66" s="17" t="s">
        <v>84</v>
      </c>
      <c r="G66" s="3">
        <v>501</v>
      </c>
      <c r="H66" s="9">
        <v>43.2</v>
      </c>
      <c r="I66" s="3" t="s">
        <v>26</v>
      </c>
      <c r="J66" s="3" t="s">
        <v>27</v>
      </c>
      <c r="K66" s="12">
        <v>82029</v>
      </c>
      <c r="L66" s="12">
        <v>82029</v>
      </c>
      <c r="N66" s="3"/>
      <c r="O66" s="3" t="s">
        <v>28</v>
      </c>
      <c r="P66" s="3">
        <v>457713585</v>
      </c>
      <c r="Q66">
        <v>21643.200000000001</v>
      </c>
    </row>
    <row r="67" spans="1:17" x14ac:dyDescent="0.3">
      <c r="A67" s="5"/>
      <c r="B67" s="20">
        <v>1.7488035226744399E+18</v>
      </c>
      <c r="C67" s="12">
        <v>82029</v>
      </c>
      <c r="D67" s="12">
        <v>82029</v>
      </c>
      <c r="E67" s="12">
        <v>82029</v>
      </c>
      <c r="F67" s="17" t="s">
        <v>85</v>
      </c>
      <c r="G67" s="3">
        <v>44</v>
      </c>
      <c r="H67" s="9">
        <v>43.2</v>
      </c>
      <c r="I67" s="3" t="s">
        <v>26</v>
      </c>
      <c r="J67" s="3" t="s">
        <v>27</v>
      </c>
      <c r="K67" s="12">
        <v>82029</v>
      </c>
      <c r="L67" s="12">
        <v>82029</v>
      </c>
      <c r="N67" s="3"/>
      <c r="O67" s="3" t="s">
        <v>28</v>
      </c>
      <c r="P67" s="3">
        <v>457713585</v>
      </c>
      <c r="Q67">
        <v>1900.8000000000002</v>
      </c>
    </row>
    <row r="68" spans="1:17" x14ac:dyDescent="0.3">
      <c r="A68" s="5"/>
      <c r="B68" s="20">
        <v>1.7488035226744399E+18</v>
      </c>
      <c r="C68" s="12">
        <v>82029</v>
      </c>
      <c r="D68" s="12">
        <v>82029</v>
      </c>
      <c r="E68" s="12">
        <v>82029</v>
      </c>
      <c r="F68" s="17" t="s">
        <v>86</v>
      </c>
      <c r="G68" s="3">
        <v>463</v>
      </c>
      <c r="H68" s="9">
        <v>43.2</v>
      </c>
      <c r="I68" s="3" t="s">
        <v>26</v>
      </c>
      <c r="J68" s="3" t="s">
        <v>27</v>
      </c>
      <c r="K68" s="12">
        <v>82029</v>
      </c>
      <c r="L68" s="12">
        <v>82029</v>
      </c>
      <c r="N68" s="3"/>
      <c r="O68" s="3" t="s">
        <v>28</v>
      </c>
      <c r="P68" s="3">
        <v>457713585</v>
      </c>
      <c r="Q68">
        <v>20001.600000000002</v>
      </c>
    </row>
    <row r="69" spans="1:17" x14ac:dyDescent="0.3">
      <c r="A69" s="5"/>
      <c r="B69" s="20">
        <v>1.7488035226744399E+18</v>
      </c>
      <c r="C69" s="12">
        <v>82029</v>
      </c>
      <c r="D69" s="12">
        <v>82029</v>
      </c>
      <c r="E69" s="12">
        <v>82029</v>
      </c>
      <c r="F69" s="17" t="s">
        <v>87</v>
      </c>
      <c r="G69" s="3">
        <v>419</v>
      </c>
      <c r="H69" s="9">
        <v>43.2</v>
      </c>
      <c r="I69" s="3" t="s">
        <v>26</v>
      </c>
      <c r="J69" s="3" t="s">
        <v>27</v>
      </c>
      <c r="K69" s="12">
        <v>82029</v>
      </c>
      <c r="L69" s="12">
        <v>82029</v>
      </c>
      <c r="N69" s="3"/>
      <c r="O69" s="3" t="s">
        <v>28</v>
      </c>
      <c r="P69" s="3">
        <v>457713585</v>
      </c>
      <c r="Q69">
        <v>18100.800000000003</v>
      </c>
    </row>
    <row r="70" spans="1:17" x14ac:dyDescent="0.3">
      <c r="A70" s="5"/>
      <c r="B70" s="20">
        <v>1.7488035226744399E+18</v>
      </c>
      <c r="C70" s="12">
        <v>82029</v>
      </c>
      <c r="D70" s="12">
        <v>82029</v>
      </c>
      <c r="E70" s="12">
        <v>82029</v>
      </c>
      <c r="F70" s="17" t="s">
        <v>88</v>
      </c>
      <c r="G70" s="3">
        <v>28</v>
      </c>
      <c r="H70" s="9">
        <v>43.2</v>
      </c>
      <c r="I70" s="3" t="s">
        <v>26</v>
      </c>
      <c r="J70" s="3" t="s">
        <v>27</v>
      </c>
      <c r="K70" s="12">
        <v>82029</v>
      </c>
      <c r="L70" s="12">
        <v>82029</v>
      </c>
      <c r="N70" s="3"/>
      <c r="O70" s="3" t="s">
        <v>28</v>
      </c>
      <c r="P70" s="3">
        <v>457713585</v>
      </c>
      <c r="Q70">
        <v>1209.6000000000001</v>
      </c>
    </row>
    <row r="71" spans="1:17" hidden="1" x14ac:dyDescent="0.3">
      <c r="A71" s="5"/>
      <c r="B71" s="20" t="str">
        <f>IF([1]sbb_raw_data!$L70&lt;&gt;"",MID([1]sbb_raw_data!$L70,4,19),"")</f>
        <v/>
      </c>
      <c r="C71" s="12" t="str">
        <f>IF(AND(B71&lt;&gt;"",[1]sbb_raw_data!$O70=""),VLOOKUP(VLOOKUP(P71,N$3:O$1000,2,FALSE),[2]XetraUserIDs!$A$2:$B$12,2,FALSE),"")</f>
        <v/>
      </c>
      <c r="D71" s="12" t="str">
        <f t="shared" ref="D71:E132" si="4">IF(C71&lt;&gt;"",C71,"")</f>
        <v/>
      </c>
      <c r="E71" s="12" t="str">
        <f t="shared" si="4"/>
        <v/>
      </c>
      <c r="F71" s="17" t="str">
        <f>IF(B71&lt;&gt;"",CONCATENATE(MID([1]sbb_raw_data!$A70,7,4),"-",MID([1]sbb_raw_data!$A70,4,2),"-",LEFT([1]sbb_raw_data!$A70,2),"T",RIGHT([1]sbb_raw_data!$A70,15),"Z"),"")</f>
        <v/>
      </c>
      <c r="G71" s="3" t="str">
        <f>IF(B71&lt;&gt;"",[1]sbb_raw_data!$I70,"")</f>
        <v/>
      </c>
      <c r="H71" s="9" t="str">
        <f>IF(B71&lt;&gt;"",[1]sbb_raw_data!$J70,"")</f>
        <v/>
      </c>
      <c r="I71" s="3" t="str">
        <f>IF(B71&lt;&gt;"",[1]sbb_raw_data!$H70,"")</f>
        <v/>
      </c>
      <c r="J71" s="3" t="str">
        <f>IF(B71&lt;&gt;"",IF([1]sbb_raw_data!$C70="EDE","XETA","Please fill in Segment MIC manually."),"")</f>
        <v/>
      </c>
      <c r="K71" s="12" t="str">
        <f t="shared" ref="K71:K132" si="5">IF(B71&lt;&gt;"",C71,"")</f>
        <v/>
      </c>
      <c r="L71" s="12" t="str">
        <f t="shared" ref="L71:L132" si="6">IF(B71&lt;&gt;"",C71,"")</f>
        <v/>
      </c>
      <c r="N71" s="3">
        <f>IF(B71&lt;&gt;"","",[1]sbb_raw_data!$N70)</f>
        <v>457719739</v>
      </c>
      <c r="O71" s="3" t="str">
        <f>[1]sbb_raw_data!$M70</f>
        <v>cb2viso</v>
      </c>
      <c r="P71" s="3">
        <f>[1]sbb_raw_data!$N70</f>
        <v>457719739</v>
      </c>
      <c r="Q71">
        <f t="shared" si="3"/>
        <v>0</v>
      </c>
    </row>
    <row r="72" spans="1:17" hidden="1" x14ac:dyDescent="0.3">
      <c r="A72" s="5"/>
      <c r="B72" s="20" t="str">
        <f>IF([1]sbb_raw_data!$L71&lt;&gt;"",MID([1]sbb_raw_data!$L71,4,19),"")</f>
        <v/>
      </c>
      <c r="C72" s="12" t="str">
        <f>IF(AND(B72&lt;&gt;"",[1]sbb_raw_data!$O71=""),VLOOKUP(VLOOKUP(P72,N$3:O$1000,2,FALSE),[2]XetraUserIDs!$A$2:$B$12,2,FALSE),"")</f>
        <v/>
      </c>
      <c r="D72" s="12" t="str">
        <f t="shared" si="4"/>
        <v/>
      </c>
      <c r="E72" s="12" t="str">
        <f t="shared" si="4"/>
        <v/>
      </c>
      <c r="F72" s="17" t="str">
        <f>IF(B72&lt;&gt;"",CONCATENATE(MID([1]sbb_raw_data!$A71,7,4),"-",MID([1]sbb_raw_data!$A71,4,2),"-",LEFT([1]sbb_raw_data!$A71,2),"T",RIGHT([1]sbb_raw_data!$A71,15),"Z"),"")</f>
        <v/>
      </c>
      <c r="G72" s="3" t="str">
        <f>IF(B72&lt;&gt;"",[1]sbb_raw_data!$I71,"")</f>
        <v/>
      </c>
      <c r="H72" s="9" t="str">
        <f>IF(B72&lt;&gt;"",[1]sbb_raw_data!$J71,"")</f>
        <v/>
      </c>
      <c r="I72" s="3" t="str">
        <f>IF(B72&lt;&gt;"",[1]sbb_raw_data!$H71,"")</f>
        <v/>
      </c>
      <c r="J72" s="3" t="str">
        <f>IF(B72&lt;&gt;"",IF([1]sbb_raw_data!$C71="EDE","XETA","Please fill in Segment MIC manually."),"")</f>
        <v/>
      </c>
      <c r="K72" s="12" t="str">
        <f t="shared" si="5"/>
        <v/>
      </c>
      <c r="L72" s="12" t="str">
        <f t="shared" si="6"/>
        <v/>
      </c>
      <c r="N72" s="3">
        <f>IF(B72&lt;&gt;"","",[1]sbb_raw_data!$N71)</f>
        <v>457719739</v>
      </c>
      <c r="O72" s="3" t="str">
        <f>[1]sbb_raw_data!$M71</f>
        <v>cb2viso</v>
      </c>
      <c r="P72" s="3">
        <f>[1]sbb_raw_data!$N71</f>
        <v>457719739</v>
      </c>
      <c r="Q72">
        <f t="shared" si="3"/>
        <v>0</v>
      </c>
    </row>
    <row r="73" spans="1:17" hidden="1" x14ac:dyDescent="0.3">
      <c r="A73" s="5"/>
      <c r="B73" s="20" t="str">
        <f>IF([1]sbb_raw_data!$L72&lt;&gt;"",MID([1]sbb_raw_data!$L72,4,19),"")</f>
        <v/>
      </c>
      <c r="C73" s="12" t="str">
        <f>IF(AND(B73&lt;&gt;"",[1]sbb_raw_data!$O72=""),VLOOKUP(VLOOKUP(P73,N$3:O$1000,2,FALSE),[2]XetraUserIDs!$A$2:$B$12,2,FALSE),"")</f>
        <v/>
      </c>
      <c r="D73" s="12" t="str">
        <f t="shared" si="4"/>
        <v/>
      </c>
      <c r="E73" s="12" t="str">
        <f t="shared" si="4"/>
        <v/>
      </c>
      <c r="F73" s="17" t="str">
        <f>IF(B73&lt;&gt;"",CONCATENATE(MID([1]sbb_raw_data!$A72,7,4),"-",MID([1]sbb_raw_data!$A72,4,2),"-",LEFT([1]sbb_raw_data!$A72,2),"T",RIGHT([1]sbb_raw_data!$A72,15),"Z"),"")</f>
        <v/>
      </c>
      <c r="G73" s="3" t="str">
        <f>IF(B73&lt;&gt;"",[1]sbb_raw_data!$I72,"")</f>
        <v/>
      </c>
      <c r="H73" s="9" t="str">
        <f>IF(B73&lt;&gt;"",[1]sbb_raw_data!$J72,"")</f>
        <v/>
      </c>
      <c r="I73" s="3" t="str">
        <f>IF(B73&lt;&gt;"",[1]sbb_raw_data!$H72,"")</f>
        <v/>
      </c>
      <c r="J73" s="3" t="str">
        <f>IF(B73&lt;&gt;"",IF([1]sbb_raw_data!$C72="EDE","XETA","Please fill in Segment MIC manually."),"")</f>
        <v/>
      </c>
      <c r="K73" s="12" t="str">
        <f t="shared" si="5"/>
        <v/>
      </c>
      <c r="L73" s="12" t="str">
        <f t="shared" si="6"/>
        <v/>
      </c>
      <c r="N73" s="3">
        <f>IF(B73&lt;&gt;"","",[1]sbb_raw_data!$N72)</f>
        <v>457719739</v>
      </c>
      <c r="O73" s="3" t="str">
        <f>[1]sbb_raw_data!$M72</f>
        <v>cb2viso</v>
      </c>
      <c r="P73" s="3">
        <f>[1]sbb_raw_data!$N72</f>
        <v>457719739</v>
      </c>
      <c r="Q73">
        <f t="shared" si="3"/>
        <v>0</v>
      </c>
    </row>
    <row r="74" spans="1:17" hidden="1" x14ac:dyDescent="0.3">
      <c r="A74" s="5"/>
      <c r="B74" s="20" t="str">
        <f>IF([1]sbb_raw_data!$L73&lt;&gt;"",MID([1]sbb_raw_data!$L73,4,19),"")</f>
        <v/>
      </c>
      <c r="C74" s="12" t="str">
        <f>IF(AND(B74&lt;&gt;"",[1]sbb_raw_data!$O73=""),VLOOKUP(VLOOKUP(P74,N$3:O$1000,2,FALSE),[2]XetraUserIDs!$A$2:$B$12,2,FALSE),"")</f>
        <v/>
      </c>
      <c r="D74" s="12" t="str">
        <f t="shared" si="4"/>
        <v/>
      </c>
      <c r="E74" s="12" t="str">
        <f t="shared" si="4"/>
        <v/>
      </c>
      <c r="F74" s="17" t="str">
        <f>IF(B74&lt;&gt;"",CONCATENATE(MID([1]sbb_raw_data!$A73,7,4),"-",MID([1]sbb_raw_data!$A73,4,2),"-",LEFT([1]sbb_raw_data!$A73,2),"T",RIGHT([1]sbb_raw_data!$A73,15),"Z"),"")</f>
        <v/>
      </c>
      <c r="G74" s="3" t="str">
        <f>IF(B74&lt;&gt;"",[1]sbb_raw_data!$I73,"")</f>
        <v/>
      </c>
      <c r="H74" s="9" t="str">
        <f>IF(B74&lt;&gt;"",[1]sbb_raw_data!$J73,"")</f>
        <v/>
      </c>
      <c r="I74" s="3" t="str">
        <f>IF(B74&lt;&gt;"",[1]sbb_raw_data!$H73,"")</f>
        <v/>
      </c>
      <c r="J74" s="3" t="str">
        <f>IF(B74&lt;&gt;"",IF([1]sbb_raw_data!$C73="EDE","XETA","Please fill in Segment MIC manually."),"")</f>
        <v/>
      </c>
      <c r="K74" s="12" t="str">
        <f t="shared" si="5"/>
        <v/>
      </c>
      <c r="L74" s="12" t="str">
        <f t="shared" si="6"/>
        <v/>
      </c>
      <c r="N74" s="3">
        <f>IF(B74&lt;&gt;"","",[1]sbb_raw_data!$N73)</f>
        <v>457721309</v>
      </c>
      <c r="O74" s="3" t="str">
        <f>[1]sbb_raw_data!$M73</f>
        <v>cb2viso</v>
      </c>
      <c r="P74" s="3">
        <f>[1]sbb_raw_data!$N73</f>
        <v>457721309</v>
      </c>
      <c r="Q74">
        <f t="shared" si="3"/>
        <v>0</v>
      </c>
    </row>
    <row r="75" spans="1:17" x14ac:dyDescent="0.3">
      <c r="A75" s="5"/>
      <c r="B75" s="20">
        <v>1.74880352267455E+18</v>
      </c>
      <c r="C75" s="12">
        <v>82029</v>
      </c>
      <c r="D75" s="12">
        <v>82029</v>
      </c>
      <c r="E75" s="12">
        <v>82029</v>
      </c>
      <c r="F75" s="17" t="s">
        <v>89</v>
      </c>
      <c r="G75" s="3">
        <v>28</v>
      </c>
      <c r="H75" s="9">
        <v>43.14</v>
      </c>
      <c r="I75" s="3" t="s">
        <v>26</v>
      </c>
      <c r="J75" s="3" t="s">
        <v>27</v>
      </c>
      <c r="K75" s="12">
        <v>82029</v>
      </c>
      <c r="L75" s="12">
        <v>82029</v>
      </c>
      <c r="N75" s="3"/>
      <c r="O75" s="3" t="s">
        <v>28</v>
      </c>
      <c r="P75" s="3">
        <v>457721309</v>
      </c>
      <c r="Q75">
        <v>1207.92</v>
      </c>
    </row>
    <row r="76" spans="1:17" x14ac:dyDescent="0.3">
      <c r="A76" s="5"/>
      <c r="B76" s="20">
        <v>1.74880352267456E+18</v>
      </c>
      <c r="C76" s="12">
        <v>82029</v>
      </c>
      <c r="D76" s="12">
        <v>82029</v>
      </c>
      <c r="E76" s="12">
        <v>82029</v>
      </c>
      <c r="F76" s="17" t="s">
        <v>90</v>
      </c>
      <c r="G76" s="3">
        <v>473</v>
      </c>
      <c r="H76" s="9">
        <v>43.14</v>
      </c>
      <c r="I76" s="3" t="s">
        <v>26</v>
      </c>
      <c r="J76" s="3" t="s">
        <v>27</v>
      </c>
      <c r="K76" s="12">
        <v>82029</v>
      </c>
      <c r="L76" s="12">
        <v>82029</v>
      </c>
      <c r="N76" s="3"/>
      <c r="O76" s="3" t="s">
        <v>28</v>
      </c>
      <c r="P76" s="3">
        <v>457721309</v>
      </c>
      <c r="Q76">
        <v>20405.22</v>
      </c>
    </row>
    <row r="77" spans="1:17" x14ac:dyDescent="0.3">
      <c r="A77" s="5"/>
      <c r="B77" s="20">
        <v>1.74880352267456E+18</v>
      </c>
      <c r="C77" s="12">
        <v>82029</v>
      </c>
      <c r="D77" s="12">
        <v>82029</v>
      </c>
      <c r="E77" s="12">
        <v>82029</v>
      </c>
      <c r="F77" s="17" t="s">
        <v>91</v>
      </c>
      <c r="G77" s="3">
        <v>501</v>
      </c>
      <c r="H77" s="9">
        <v>43.14</v>
      </c>
      <c r="I77" s="3" t="s">
        <v>26</v>
      </c>
      <c r="J77" s="3" t="s">
        <v>27</v>
      </c>
      <c r="K77" s="12">
        <v>82029</v>
      </c>
      <c r="L77" s="12">
        <v>82029</v>
      </c>
      <c r="N77" s="3"/>
      <c r="O77" s="3" t="s">
        <v>28</v>
      </c>
      <c r="P77" s="3">
        <v>457721309</v>
      </c>
      <c r="Q77">
        <v>21613.14</v>
      </c>
    </row>
    <row r="78" spans="1:17" x14ac:dyDescent="0.3">
      <c r="A78" s="5"/>
      <c r="B78" s="20">
        <v>1.74880352267456E+18</v>
      </c>
      <c r="C78" s="12">
        <v>82029</v>
      </c>
      <c r="D78" s="12">
        <v>82029</v>
      </c>
      <c r="E78" s="12">
        <v>82029</v>
      </c>
      <c r="F78" s="17" t="s">
        <v>92</v>
      </c>
      <c r="G78" s="3">
        <v>501</v>
      </c>
      <c r="H78" s="9">
        <v>43.14</v>
      </c>
      <c r="I78" s="3" t="s">
        <v>26</v>
      </c>
      <c r="J78" s="3" t="s">
        <v>27</v>
      </c>
      <c r="K78" s="12">
        <v>82029</v>
      </c>
      <c r="L78" s="12">
        <v>82029</v>
      </c>
      <c r="N78" s="3"/>
      <c r="O78" s="3" t="s">
        <v>28</v>
      </c>
      <c r="P78" s="3">
        <v>457721309</v>
      </c>
      <c r="Q78">
        <v>21613.14</v>
      </c>
    </row>
    <row r="79" spans="1:17" x14ac:dyDescent="0.3">
      <c r="A79" s="5"/>
      <c r="B79" s="20">
        <v>1.74880352267456E+18</v>
      </c>
      <c r="C79" s="12">
        <v>82029</v>
      </c>
      <c r="D79" s="12">
        <v>82029</v>
      </c>
      <c r="E79" s="12">
        <v>82029</v>
      </c>
      <c r="F79" s="17" t="s">
        <v>93</v>
      </c>
      <c r="G79" s="3">
        <v>438</v>
      </c>
      <c r="H79" s="9">
        <v>43.14</v>
      </c>
      <c r="I79" s="3" t="s">
        <v>26</v>
      </c>
      <c r="J79" s="3" t="s">
        <v>27</v>
      </c>
      <c r="K79" s="12">
        <v>82029</v>
      </c>
      <c r="L79" s="12">
        <v>82029</v>
      </c>
      <c r="N79" s="3"/>
      <c r="O79" s="3" t="s">
        <v>28</v>
      </c>
      <c r="P79" s="3">
        <v>457721309</v>
      </c>
      <c r="Q79">
        <v>18895.32</v>
      </c>
    </row>
    <row r="80" spans="1:17" x14ac:dyDescent="0.3">
      <c r="A80" s="5"/>
      <c r="B80" s="20">
        <v>1.74880352267456E+18</v>
      </c>
      <c r="C80" s="12">
        <v>82029</v>
      </c>
      <c r="D80" s="12">
        <v>82029</v>
      </c>
      <c r="E80" s="12">
        <v>82029</v>
      </c>
      <c r="F80" s="17" t="s">
        <v>94</v>
      </c>
      <c r="G80" s="3">
        <v>4</v>
      </c>
      <c r="H80" s="9">
        <v>43.14</v>
      </c>
      <c r="I80" s="3" t="s">
        <v>26</v>
      </c>
      <c r="J80" s="3" t="s">
        <v>27</v>
      </c>
      <c r="K80" s="12">
        <v>82029</v>
      </c>
      <c r="L80" s="12">
        <v>82029</v>
      </c>
      <c r="N80" s="3"/>
      <c r="O80" s="3" t="s">
        <v>28</v>
      </c>
      <c r="P80" s="3">
        <v>457721309</v>
      </c>
      <c r="Q80">
        <v>172.56</v>
      </c>
    </row>
    <row r="81" spans="1:17" x14ac:dyDescent="0.3">
      <c r="A81" s="5"/>
      <c r="B81" s="20">
        <v>1.74880352267456E+18</v>
      </c>
      <c r="C81" s="12">
        <v>82029</v>
      </c>
      <c r="D81" s="12">
        <v>82029</v>
      </c>
      <c r="E81" s="12">
        <v>82029</v>
      </c>
      <c r="F81" s="17" t="s">
        <v>95</v>
      </c>
      <c r="G81" s="3">
        <v>16</v>
      </c>
      <c r="H81" s="9">
        <v>43.14</v>
      </c>
      <c r="I81" s="3" t="s">
        <v>26</v>
      </c>
      <c r="J81" s="3" t="s">
        <v>27</v>
      </c>
      <c r="K81" s="12">
        <v>82029</v>
      </c>
      <c r="L81" s="12">
        <v>82029</v>
      </c>
      <c r="N81" s="3"/>
      <c r="O81" s="3" t="s">
        <v>28</v>
      </c>
      <c r="P81" s="3">
        <v>457721309</v>
      </c>
      <c r="Q81">
        <v>690.24</v>
      </c>
    </row>
    <row r="82" spans="1:17" x14ac:dyDescent="0.3">
      <c r="A82" s="5"/>
      <c r="B82" s="20">
        <v>1.74880352267456E+18</v>
      </c>
      <c r="C82" s="12">
        <v>82029</v>
      </c>
      <c r="D82" s="12">
        <v>82029</v>
      </c>
      <c r="E82" s="12">
        <v>82029</v>
      </c>
      <c r="F82" s="17" t="s">
        <v>96</v>
      </c>
      <c r="G82" s="3">
        <v>163</v>
      </c>
      <c r="H82" s="9">
        <v>43.14</v>
      </c>
      <c r="I82" s="3" t="s">
        <v>26</v>
      </c>
      <c r="J82" s="3" t="s">
        <v>27</v>
      </c>
      <c r="K82" s="12">
        <v>82029</v>
      </c>
      <c r="L82" s="12">
        <v>82029</v>
      </c>
      <c r="N82" s="3"/>
      <c r="O82" s="3" t="s">
        <v>28</v>
      </c>
      <c r="P82" s="3">
        <v>457721309</v>
      </c>
      <c r="Q82">
        <v>7031.82</v>
      </c>
    </row>
    <row r="83" spans="1:17" x14ac:dyDescent="0.3">
      <c r="A83" s="5"/>
      <c r="B83" s="20">
        <v>1.74880352267456E+18</v>
      </c>
      <c r="C83" s="12">
        <v>82029</v>
      </c>
      <c r="D83" s="12">
        <v>82029</v>
      </c>
      <c r="E83" s="12">
        <v>82029</v>
      </c>
      <c r="F83" s="17" t="s">
        <v>97</v>
      </c>
      <c r="G83" s="3">
        <v>194</v>
      </c>
      <c r="H83" s="9">
        <v>43.14</v>
      </c>
      <c r="I83" s="3" t="s">
        <v>26</v>
      </c>
      <c r="J83" s="3" t="s">
        <v>27</v>
      </c>
      <c r="K83" s="12">
        <v>82029</v>
      </c>
      <c r="L83" s="12">
        <v>82029</v>
      </c>
      <c r="N83" s="3"/>
      <c r="O83" s="3" t="s">
        <v>28</v>
      </c>
      <c r="P83" s="3">
        <v>457721309</v>
      </c>
      <c r="Q83">
        <v>8369.16</v>
      </c>
    </row>
    <row r="84" spans="1:17" x14ac:dyDescent="0.3">
      <c r="A84" s="5"/>
      <c r="B84" s="20">
        <v>1.74880352267456E+18</v>
      </c>
      <c r="C84" s="12">
        <v>82029</v>
      </c>
      <c r="D84" s="12">
        <v>82029</v>
      </c>
      <c r="E84" s="12">
        <v>82029</v>
      </c>
      <c r="F84" s="17" t="s">
        <v>98</v>
      </c>
      <c r="G84" s="3">
        <v>187</v>
      </c>
      <c r="H84" s="9">
        <v>43.14</v>
      </c>
      <c r="I84" s="3" t="s">
        <v>26</v>
      </c>
      <c r="J84" s="3" t="s">
        <v>27</v>
      </c>
      <c r="K84" s="12">
        <v>82029</v>
      </c>
      <c r="L84" s="12">
        <v>82029</v>
      </c>
      <c r="N84" s="3"/>
      <c r="O84" s="3" t="s">
        <v>28</v>
      </c>
      <c r="P84" s="3">
        <v>457721309</v>
      </c>
      <c r="Q84">
        <v>8067.18</v>
      </c>
    </row>
    <row r="85" spans="1:17" x14ac:dyDescent="0.3">
      <c r="A85" s="5"/>
      <c r="B85" s="20">
        <v>1.74880352267456E+18</v>
      </c>
      <c r="C85" s="12">
        <v>82029</v>
      </c>
      <c r="D85" s="12">
        <v>82029</v>
      </c>
      <c r="E85" s="12">
        <v>82029</v>
      </c>
      <c r="F85" s="17" t="s">
        <v>99</v>
      </c>
      <c r="G85" s="3">
        <v>501</v>
      </c>
      <c r="H85" s="9">
        <v>43.14</v>
      </c>
      <c r="I85" s="3" t="s">
        <v>26</v>
      </c>
      <c r="J85" s="3" t="s">
        <v>27</v>
      </c>
      <c r="K85" s="12">
        <v>82029</v>
      </c>
      <c r="L85" s="12">
        <v>82029</v>
      </c>
      <c r="N85" s="3"/>
      <c r="O85" s="3" t="s">
        <v>28</v>
      </c>
      <c r="P85" s="3">
        <v>457721309</v>
      </c>
      <c r="Q85">
        <v>21613.14</v>
      </c>
    </row>
    <row r="86" spans="1:17" x14ac:dyDescent="0.3">
      <c r="A86" s="5"/>
      <c r="B86" s="20">
        <v>1.74880352267456E+18</v>
      </c>
      <c r="C86" s="12">
        <v>82029</v>
      </c>
      <c r="D86" s="12">
        <v>82029</v>
      </c>
      <c r="E86" s="12">
        <v>82029</v>
      </c>
      <c r="F86" s="17" t="s">
        <v>100</v>
      </c>
      <c r="G86" s="3">
        <v>501</v>
      </c>
      <c r="H86" s="9">
        <v>43.14</v>
      </c>
      <c r="I86" s="3" t="s">
        <v>26</v>
      </c>
      <c r="J86" s="3" t="s">
        <v>27</v>
      </c>
      <c r="K86" s="12">
        <v>82029</v>
      </c>
      <c r="L86" s="12">
        <v>82029</v>
      </c>
      <c r="N86" s="3"/>
      <c r="O86" s="3" t="s">
        <v>28</v>
      </c>
      <c r="P86" s="3">
        <v>457721309</v>
      </c>
      <c r="Q86">
        <v>21613.14</v>
      </c>
    </row>
    <row r="87" spans="1:17" x14ac:dyDescent="0.3">
      <c r="A87" s="5"/>
      <c r="B87" s="20">
        <v>1.74880352267456E+18</v>
      </c>
      <c r="C87" s="12">
        <v>82029</v>
      </c>
      <c r="D87" s="12">
        <v>82029</v>
      </c>
      <c r="E87" s="12">
        <v>82029</v>
      </c>
      <c r="F87" s="17" t="s">
        <v>101</v>
      </c>
      <c r="G87" s="3">
        <v>132</v>
      </c>
      <c r="H87" s="9">
        <v>43.14</v>
      </c>
      <c r="I87" s="3" t="s">
        <v>26</v>
      </c>
      <c r="J87" s="3" t="s">
        <v>27</v>
      </c>
      <c r="K87" s="12">
        <v>82029</v>
      </c>
      <c r="L87" s="12">
        <v>82029</v>
      </c>
      <c r="N87" s="3"/>
      <c r="O87" s="3" t="s">
        <v>28</v>
      </c>
      <c r="P87" s="3">
        <v>457721309</v>
      </c>
      <c r="Q87">
        <v>5694.4800000000005</v>
      </c>
    </row>
    <row r="88" spans="1:17" x14ac:dyDescent="0.3">
      <c r="A88" s="5"/>
      <c r="B88" s="20">
        <v>1.74880352267456E+18</v>
      </c>
      <c r="C88" s="12">
        <v>82029</v>
      </c>
      <c r="D88" s="12">
        <v>82029</v>
      </c>
      <c r="E88" s="12">
        <v>82029</v>
      </c>
      <c r="F88" s="17" t="s">
        <v>102</v>
      </c>
      <c r="G88" s="3">
        <v>305</v>
      </c>
      <c r="H88" s="9">
        <v>43.14</v>
      </c>
      <c r="I88" s="3" t="s">
        <v>26</v>
      </c>
      <c r="J88" s="3" t="s">
        <v>27</v>
      </c>
      <c r="K88" s="12">
        <v>82029</v>
      </c>
      <c r="L88" s="12">
        <v>82029</v>
      </c>
      <c r="N88" s="3"/>
      <c r="O88" s="3" t="s">
        <v>28</v>
      </c>
      <c r="P88" s="3">
        <v>457721309</v>
      </c>
      <c r="Q88">
        <v>13157.7</v>
      </c>
    </row>
    <row r="89" spans="1:17" x14ac:dyDescent="0.3">
      <c r="A89" s="5"/>
      <c r="B89" s="20">
        <v>1.74880352267457E+18</v>
      </c>
      <c r="C89" s="12">
        <v>82029</v>
      </c>
      <c r="D89" s="12">
        <v>82029</v>
      </c>
      <c r="E89" s="12">
        <v>82029</v>
      </c>
      <c r="F89" s="17" t="s">
        <v>103</v>
      </c>
      <c r="G89" s="3">
        <v>64</v>
      </c>
      <c r="H89" s="9">
        <v>43.14</v>
      </c>
      <c r="I89" s="3" t="s">
        <v>26</v>
      </c>
      <c r="J89" s="3" t="s">
        <v>27</v>
      </c>
      <c r="K89" s="12">
        <v>82029</v>
      </c>
      <c r="L89" s="12">
        <v>82029</v>
      </c>
      <c r="N89" s="3"/>
      <c r="O89" s="3" t="s">
        <v>28</v>
      </c>
      <c r="P89" s="3">
        <v>457721309</v>
      </c>
      <c r="Q89">
        <v>2760.96</v>
      </c>
    </row>
    <row r="90" spans="1:17" x14ac:dyDescent="0.3">
      <c r="A90" s="5"/>
      <c r="B90" s="20">
        <v>1.74880352267457E+18</v>
      </c>
      <c r="C90" s="12">
        <v>82029</v>
      </c>
      <c r="D90" s="12">
        <v>82029</v>
      </c>
      <c r="E90" s="12">
        <v>82029</v>
      </c>
      <c r="F90" s="17" t="s">
        <v>104</v>
      </c>
      <c r="G90" s="3">
        <v>78</v>
      </c>
      <c r="H90" s="9">
        <v>43.14</v>
      </c>
      <c r="I90" s="3" t="s">
        <v>26</v>
      </c>
      <c r="J90" s="3" t="s">
        <v>27</v>
      </c>
      <c r="K90" s="12">
        <v>82029</v>
      </c>
      <c r="L90" s="12">
        <v>82029</v>
      </c>
      <c r="N90" s="3"/>
      <c r="O90" s="3" t="s">
        <v>28</v>
      </c>
      <c r="P90" s="3">
        <v>457721309</v>
      </c>
      <c r="Q90">
        <v>3364.92</v>
      </c>
    </row>
    <row r="91" spans="1:17" x14ac:dyDescent="0.3">
      <c r="A91" s="5"/>
      <c r="B91" s="20">
        <v>1.74880352267457E+18</v>
      </c>
      <c r="C91" s="12">
        <v>82029</v>
      </c>
      <c r="D91" s="12">
        <v>82029</v>
      </c>
      <c r="E91" s="12">
        <v>82029</v>
      </c>
      <c r="F91" s="17" t="s">
        <v>105</v>
      </c>
      <c r="G91" s="3">
        <v>501</v>
      </c>
      <c r="H91" s="9">
        <v>43.14</v>
      </c>
      <c r="I91" s="3" t="s">
        <v>26</v>
      </c>
      <c r="J91" s="3" t="s">
        <v>27</v>
      </c>
      <c r="K91" s="12">
        <v>82029</v>
      </c>
      <c r="L91" s="12">
        <v>82029</v>
      </c>
      <c r="N91" s="3"/>
      <c r="O91" s="3" t="s">
        <v>28</v>
      </c>
      <c r="P91" s="3">
        <v>457721309</v>
      </c>
      <c r="Q91">
        <v>21613.14</v>
      </c>
    </row>
    <row r="92" spans="1:17" x14ac:dyDescent="0.3">
      <c r="A92" s="5"/>
      <c r="B92" s="20">
        <v>1.74880352267457E+18</v>
      </c>
      <c r="C92" s="12">
        <v>82029</v>
      </c>
      <c r="D92" s="12">
        <v>82029</v>
      </c>
      <c r="E92" s="12">
        <v>82029</v>
      </c>
      <c r="F92" s="17" t="s">
        <v>106</v>
      </c>
      <c r="G92" s="3">
        <v>62</v>
      </c>
      <c r="H92" s="9">
        <v>43.14</v>
      </c>
      <c r="I92" s="3" t="s">
        <v>26</v>
      </c>
      <c r="J92" s="3" t="s">
        <v>27</v>
      </c>
      <c r="K92" s="12">
        <v>82029</v>
      </c>
      <c r="L92" s="12">
        <v>82029</v>
      </c>
      <c r="N92" s="3"/>
      <c r="O92" s="3" t="s">
        <v>28</v>
      </c>
      <c r="P92" s="3">
        <v>457721309</v>
      </c>
      <c r="Q92">
        <v>2674.68</v>
      </c>
    </row>
    <row r="93" spans="1:17" x14ac:dyDescent="0.3">
      <c r="A93" s="5"/>
      <c r="B93" s="20">
        <v>1.74880352267457E+18</v>
      </c>
      <c r="C93" s="12">
        <v>82029</v>
      </c>
      <c r="D93" s="12">
        <v>82029</v>
      </c>
      <c r="E93" s="12">
        <v>82029</v>
      </c>
      <c r="F93" s="17" t="s">
        <v>107</v>
      </c>
      <c r="G93" s="3">
        <v>112</v>
      </c>
      <c r="H93" s="9">
        <v>43.14</v>
      </c>
      <c r="I93" s="3" t="s">
        <v>26</v>
      </c>
      <c r="J93" s="3" t="s">
        <v>27</v>
      </c>
      <c r="K93" s="12">
        <v>82029</v>
      </c>
      <c r="L93" s="12">
        <v>82029</v>
      </c>
      <c r="N93" s="3"/>
      <c r="O93" s="3" t="s">
        <v>28</v>
      </c>
      <c r="P93" s="3">
        <v>457721309</v>
      </c>
      <c r="Q93">
        <v>4831.68</v>
      </c>
    </row>
    <row r="94" spans="1:17" x14ac:dyDescent="0.3">
      <c r="A94" s="5"/>
      <c r="B94" s="20">
        <v>1.74880352267457E+18</v>
      </c>
      <c r="C94" s="12">
        <v>82029</v>
      </c>
      <c r="D94" s="12">
        <v>82029</v>
      </c>
      <c r="E94" s="12">
        <v>82029</v>
      </c>
      <c r="F94" s="17" t="s">
        <v>108</v>
      </c>
      <c r="G94" s="3">
        <v>146</v>
      </c>
      <c r="H94" s="9">
        <v>43.14</v>
      </c>
      <c r="I94" s="3" t="s">
        <v>26</v>
      </c>
      <c r="J94" s="3" t="s">
        <v>27</v>
      </c>
      <c r="K94" s="12">
        <v>82029</v>
      </c>
      <c r="L94" s="12">
        <v>82029</v>
      </c>
      <c r="N94" s="3"/>
      <c r="O94" s="3" t="s">
        <v>28</v>
      </c>
      <c r="P94" s="3">
        <v>457721309</v>
      </c>
      <c r="Q94">
        <v>6298.4400000000005</v>
      </c>
    </row>
    <row r="95" spans="1:17" hidden="1" x14ac:dyDescent="0.3">
      <c r="A95" s="5"/>
      <c r="B95" s="20" t="str">
        <f>IF([1]sbb_raw_data!$L94&lt;&gt;"",MID([1]sbb_raw_data!$L94,4,19),"")</f>
        <v/>
      </c>
      <c r="C95" s="12" t="str">
        <f>IF(AND(B95&lt;&gt;"",[1]sbb_raw_data!$O94=""),VLOOKUP(VLOOKUP(P95,N$3:O$1000,2,FALSE),[2]XetraUserIDs!$A$2:$B$12,2,FALSE),"")</f>
        <v/>
      </c>
      <c r="D95" s="12" t="str">
        <f t="shared" si="4"/>
        <v/>
      </c>
      <c r="E95" s="12" t="str">
        <f t="shared" si="4"/>
        <v/>
      </c>
      <c r="F95" s="17" t="str">
        <f>IF(B95&lt;&gt;"",CONCATENATE(MID([1]sbb_raw_data!$A94,7,4),"-",MID([1]sbb_raw_data!$A94,4,2),"-",LEFT([1]sbb_raw_data!$A94,2),"T",RIGHT([1]sbb_raw_data!$A94,15),"Z"),"")</f>
        <v/>
      </c>
      <c r="G95" s="3" t="str">
        <f>IF(B95&lt;&gt;"",[1]sbb_raw_data!$I94,"")</f>
        <v/>
      </c>
      <c r="H95" s="9" t="str">
        <f>IF(B95&lt;&gt;"",[1]sbb_raw_data!$J94,"")</f>
        <v/>
      </c>
      <c r="I95" s="3" t="str">
        <f>IF(B95&lt;&gt;"",[1]sbb_raw_data!$H94,"")</f>
        <v/>
      </c>
      <c r="J95" s="3" t="str">
        <f>IF(B95&lt;&gt;"",IF([1]sbb_raw_data!$C94="EDE","XETA","Please fill in Segment MIC manually."),"")</f>
        <v/>
      </c>
      <c r="K95" s="12" t="str">
        <f t="shared" si="5"/>
        <v/>
      </c>
      <c r="L95" s="12" t="str">
        <f t="shared" si="6"/>
        <v/>
      </c>
      <c r="N95" s="3">
        <f>IF(B95&lt;&gt;"","",[1]sbb_raw_data!$N94)</f>
        <v>457721309</v>
      </c>
      <c r="O95" s="3" t="str">
        <f>[1]sbb_raw_data!$M94</f>
        <v>cb2viso</v>
      </c>
      <c r="P95" s="3">
        <f>[1]sbb_raw_data!$N94</f>
        <v>457721309</v>
      </c>
      <c r="Q95">
        <f t="shared" ref="Q95:Q132" si="7">IFERROR(G95*H95,0)</f>
        <v>0</v>
      </c>
    </row>
    <row r="96" spans="1:17" hidden="1" x14ac:dyDescent="0.3">
      <c r="A96" s="5"/>
      <c r="B96" s="20" t="str">
        <f>IF([1]sbb_raw_data!$L95&lt;&gt;"",MID([1]sbb_raw_data!$L95,4,19),"")</f>
        <v/>
      </c>
      <c r="C96" s="12" t="str">
        <f>IF(AND(B96&lt;&gt;"",[1]sbb_raw_data!$O95=""),VLOOKUP(VLOOKUP(P96,N$3:O$1000,2,FALSE),[2]XetraUserIDs!$A$2:$B$12,2,FALSE),"")</f>
        <v/>
      </c>
      <c r="D96" s="12" t="str">
        <f t="shared" si="4"/>
        <v/>
      </c>
      <c r="E96" s="12" t="str">
        <f t="shared" si="4"/>
        <v/>
      </c>
      <c r="F96" s="17" t="str">
        <f>IF(B96&lt;&gt;"",CONCATENATE(MID([1]sbb_raw_data!$A95,7,4),"-",MID([1]sbb_raw_data!$A95,4,2),"-",LEFT([1]sbb_raw_data!$A95,2),"T",RIGHT([1]sbb_raw_data!$A95,15),"Z"),"")</f>
        <v/>
      </c>
      <c r="G96" s="3" t="str">
        <f>IF(B96&lt;&gt;"",[1]sbb_raw_data!$I95,"")</f>
        <v/>
      </c>
      <c r="H96" s="9" t="str">
        <f>IF(B96&lt;&gt;"",[1]sbb_raw_data!$J95,"")</f>
        <v/>
      </c>
      <c r="I96" s="3" t="str">
        <f>IF(B96&lt;&gt;"",[1]sbb_raw_data!$H95,"")</f>
        <v/>
      </c>
      <c r="J96" s="3" t="str">
        <f>IF(B96&lt;&gt;"",IF([1]sbb_raw_data!$C95="EDE","XETA","Please fill in Segment MIC manually."),"")</f>
        <v/>
      </c>
      <c r="K96" s="12" t="str">
        <f t="shared" si="5"/>
        <v/>
      </c>
      <c r="L96" s="12" t="str">
        <f t="shared" si="6"/>
        <v/>
      </c>
      <c r="N96" s="3">
        <f>IF(B96&lt;&gt;"","",[1]sbb_raw_data!$N95)</f>
        <v>457728509</v>
      </c>
      <c r="O96" s="3" t="str">
        <f>[1]sbb_raw_data!$M95</f>
        <v>cb2viso</v>
      </c>
      <c r="P96" s="3">
        <f>[1]sbb_raw_data!$N95</f>
        <v>457728509</v>
      </c>
      <c r="Q96">
        <f t="shared" si="7"/>
        <v>0</v>
      </c>
    </row>
    <row r="97" spans="1:17" hidden="1" x14ac:dyDescent="0.3">
      <c r="A97" s="5"/>
      <c r="B97" s="20" t="str">
        <f>IF([1]sbb_raw_data!$L96&lt;&gt;"",MID([1]sbb_raw_data!$L96,4,19),"")</f>
        <v/>
      </c>
      <c r="C97" s="12" t="str">
        <f>IF(AND(B97&lt;&gt;"",[1]sbb_raw_data!$O96=""),VLOOKUP(VLOOKUP(P97,N$3:O$1000,2,FALSE),[2]XetraUserIDs!$A$2:$B$12,2,FALSE),"")</f>
        <v/>
      </c>
      <c r="D97" s="12" t="str">
        <f t="shared" si="4"/>
        <v/>
      </c>
      <c r="E97" s="12" t="str">
        <f t="shared" si="4"/>
        <v/>
      </c>
      <c r="F97" s="17" t="str">
        <f>IF(B97&lt;&gt;"",CONCATENATE(MID([1]sbb_raw_data!$A96,7,4),"-",MID([1]sbb_raw_data!$A96,4,2),"-",LEFT([1]sbb_raw_data!$A96,2),"T",RIGHT([1]sbb_raw_data!$A96,15),"Z"),"")</f>
        <v/>
      </c>
      <c r="G97" s="3" t="str">
        <f>IF(B97&lt;&gt;"",[1]sbb_raw_data!$I96,"")</f>
        <v/>
      </c>
      <c r="H97" s="9" t="str">
        <f>IF(B97&lt;&gt;"",[1]sbb_raw_data!$J96,"")</f>
        <v/>
      </c>
      <c r="I97" s="3" t="str">
        <f>IF(B97&lt;&gt;"",[1]sbb_raw_data!$H96,"")</f>
        <v/>
      </c>
      <c r="J97" s="3" t="str">
        <f>IF(B97&lt;&gt;"",IF([1]sbb_raw_data!$C96="EDE","XETA","Please fill in Segment MIC manually."),"")</f>
        <v/>
      </c>
      <c r="K97" s="12" t="str">
        <f t="shared" si="5"/>
        <v/>
      </c>
      <c r="L97" s="12" t="str">
        <f t="shared" si="6"/>
        <v/>
      </c>
      <c r="N97" s="3">
        <f>IF(B97&lt;&gt;"","",[1]sbb_raw_data!$N96)</f>
        <v>457728509</v>
      </c>
      <c r="O97" s="3" t="str">
        <f>[1]sbb_raw_data!$M96</f>
        <v>cb2viso</v>
      </c>
      <c r="P97" s="3">
        <f>[1]sbb_raw_data!$N96</f>
        <v>457728509</v>
      </c>
      <c r="Q97">
        <f t="shared" si="7"/>
        <v>0</v>
      </c>
    </row>
    <row r="98" spans="1:17" x14ac:dyDescent="0.3">
      <c r="A98" s="5"/>
      <c r="B98" s="20">
        <v>1.7488035226755799E+18</v>
      </c>
      <c r="C98" s="12">
        <v>82029</v>
      </c>
      <c r="D98" s="12">
        <v>82029</v>
      </c>
      <c r="E98" s="12">
        <v>82029</v>
      </c>
      <c r="F98" s="17" t="s">
        <v>109</v>
      </c>
      <c r="G98" s="3">
        <v>815</v>
      </c>
      <c r="H98" s="9">
        <v>43.6</v>
      </c>
      <c r="I98" s="3" t="s">
        <v>26</v>
      </c>
      <c r="J98" s="3" t="s">
        <v>27</v>
      </c>
      <c r="K98" s="12">
        <v>82029</v>
      </c>
      <c r="L98" s="12">
        <v>82029</v>
      </c>
      <c r="N98" s="3"/>
      <c r="O98" s="3" t="s">
        <v>28</v>
      </c>
      <c r="P98" s="3">
        <v>457728509</v>
      </c>
      <c r="Q98">
        <v>35534</v>
      </c>
    </row>
    <row r="99" spans="1:17" x14ac:dyDescent="0.3">
      <c r="A99" s="5"/>
      <c r="B99" s="20">
        <v>1.7488035226755799E+18</v>
      </c>
      <c r="C99" s="12">
        <v>82029</v>
      </c>
      <c r="D99" s="12">
        <v>82029</v>
      </c>
      <c r="E99" s="12">
        <v>82029</v>
      </c>
      <c r="F99" s="17" t="s">
        <v>110</v>
      </c>
      <c r="G99" s="3">
        <v>187</v>
      </c>
      <c r="H99" s="9">
        <v>43.6</v>
      </c>
      <c r="I99" s="3" t="s">
        <v>26</v>
      </c>
      <c r="J99" s="3" t="s">
        <v>27</v>
      </c>
      <c r="K99" s="12">
        <v>82029</v>
      </c>
      <c r="L99" s="12">
        <v>82029</v>
      </c>
      <c r="N99" s="3"/>
      <c r="O99" s="3" t="s">
        <v>28</v>
      </c>
      <c r="P99" s="3">
        <v>457728509</v>
      </c>
      <c r="Q99">
        <v>8153.2</v>
      </c>
    </row>
    <row r="100" spans="1:17" x14ac:dyDescent="0.3">
      <c r="A100" s="5"/>
      <c r="B100" s="20">
        <v>1.7488035226755899E+18</v>
      </c>
      <c r="C100" s="12">
        <v>82029</v>
      </c>
      <c r="D100" s="12">
        <v>82029</v>
      </c>
      <c r="E100" s="12">
        <v>82029</v>
      </c>
      <c r="F100" s="17" t="s">
        <v>111</v>
      </c>
      <c r="G100" s="3">
        <v>501</v>
      </c>
      <c r="H100" s="9">
        <v>43.6</v>
      </c>
      <c r="I100" s="3" t="s">
        <v>26</v>
      </c>
      <c r="J100" s="3" t="s">
        <v>27</v>
      </c>
      <c r="K100" s="12">
        <v>82029</v>
      </c>
      <c r="L100" s="12">
        <v>82029</v>
      </c>
      <c r="N100" s="3"/>
      <c r="O100" s="3" t="s">
        <v>28</v>
      </c>
      <c r="P100" s="3">
        <v>457728509</v>
      </c>
      <c r="Q100">
        <v>21843.600000000002</v>
      </c>
    </row>
    <row r="101" spans="1:17" x14ac:dyDescent="0.3">
      <c r="A101" s="5"/>
      <c r="B101" s="20">
        <v>1.7488035226755899E+18</v>
      </c>
      <c r="C101" s="12">
        <v>82029</v>
      </c>
      <c r="D101" s="12">
        <v>82029</v>
      </c>
      <c r="E101" s="12">
        <v>82029</v>
      </c>
      <c r="F101" s="17" t="s">
        <v>112</v>
      </c>
      <c r="G101" s="3">
        <v>501</v>
      </c>
      <c r="H101" s="9">
        <v>43.6</v>
      </c>
      <c r="I101" s="3" t="s">
        <v>26</v>
      </c>
      <c r="J101" s="3" t="s">
        <v>27</v>
      </c>
      <c r="K101" s="12">
        <v>82029</v>
      </c>
      <c r="L101" s="12">
        <v>82029</v>
      </c>
      <c r="N101" s="3"/>
      <c r="O101" s="3" t="s">
        <v>28</v>
      </c>
      <c r="P101" s="3">
        <v>457728509</v>
      </c>
      <c r="Q101">
        <v>21843.600000000002</v>
      </c>
    </row>
    <row r="102" spans="1:17" x14ac:dyDescent="0.3">
      <c r="A102" s="5"/>
      <c r="B102" s="20">
        <v>1.7488035226755899E+18</v>
      </c>
      <c r="C102" s="12">
        <v>82029</v>
      </c>
      <c r="D102" s="12">
        <v>82029</v>
      </c>
      <c r="E102" s="12">
        <v>82029</v>
      </c>
      <c r="F102" s="17" t="s">
        <v>113</v>
      </c>
      <c r="G102" s="3">
        <v>141</v>
      </c>
      <c r="H102" s="9">
        <v>43.6</v>
      </c>
      <c r="I102" s="3" t="s">
        <v>26</v>
      </c>
      <c r="J102" s="3" t="s">
        <v>27</v>
      </c>
      <c r="K102" s="12">
        <v>82029</v>
      </c>
      <c r="L102" s="12">
        <v>82029</v>
      </c>
      <c r="N102" s="3"/>
      <c r="O102" s="3" t="s">
        <v>28</v>
      </c>
      <c r="P102" s="3">
        <v>457728509</v>
      </c>
      <c r="Q102">
        <v>6147.6</v>
      </c>
    </row>
    <row r="103" spans="1:17" x14ac:dyDescent="0.3">
      <c r="A103" s="5"/>
      <c r="B103" s="20">
        <v>1.7488035226755899E+18</v>
      </c>
      <c r="C103" s="12">
        <v>82029</v>
      </c>
      <c r="D103" s="12">
        <v>82029</v>
      </c>
      <c r="E103" s="12">
        <v>82029</v>
      </c>
      <c r="F103" s="17" t="s">
        <v>114</v>
      </c>
      <c r="G103" s="3">
        <v>501</v>
      </c>
      <c r="H103" s="9">
        <v>43.6</v>
      </c>
      <c r="I103" s="3" t="s">
        <v>26</v>
      </c>
      <c r="J103" s="3" t="s">
        <v>27</v>
      </c>
      <c r="K103" s="12">
        <v>82029</v>
      </c>
      <c r="L103" s="12">
        <v>82029</v>
      </c>
      <c r="N103" s="3"/>
      <c r="O103" s="3" t="s">
        <v>28</v>
      </c>
      <c r="P103" s="3">
        <v>457728509</v>
      </c>
      <c r="Q103">
        <v>21843.600000000002</v>
      </c>
    </row>
    <row r="104" spans="1:17" x14ac:dyDescent="0.3">
      <c r="A104" s="5"/>
      <c r="B104" s="20">
        <v>1.7488035226755899E+18</v>
      </c>
      <c r="C104" s="12">
        <v>82029</v>
      </c>
      <c r="D104" s="12">
        <v>82029</v>
      </c>
      <c r="E104" s="12">
        <v>82029</v>
      </c>
      <c r="F104" s="17" t="s">
        <v>115</v>
      </c>
      <c r="G104" s="3">
        <v>145</v>
      </c>
      <c r="H104" s="9">
        <v>43.6</v>
      </c>
      <c r="I104" s="3" t="s">
        <v>26</v>
      </c>
      <c r="J104" s="3" t="s">
        <v>27</v>
      </c>
      <c r="K104" s="12">
        <v>82029</v>
      </c>
      <c r="L104" s="12">
        <v>82029</v>
      </c>
      <c r="N104" s="3"/>
      <c r="O104" s="3" t="s">
        <v>28</v>
      </c>
      <c r="P104" s="3">
        <v>457728509</v>
      </c>
      <c r="Q104">
        <v>6322</v>
      </c>
    </row>
    <row r="105" spans="1:17" x14ac:dyDescent="0.3">
      <c r="A105" s="5"/>
      <c r="B105" s="20">
        <v>1.7488035226755899E+18</v>
      </c>
      <c r="C105" s="12">
        <v>82029</v>
      </c>
      <c r="D105" s="12">
        <v>82029</v>
      </c>
      <c r="E105" s="12">
        <v>82029</v>
      </c>
      <c r="F105" s="17" t="s">
        <v>116</v>
      </c>
      <c r="G105" s="3">
        <v>250</v>
      </c>
      <c r="H105" s="9">
        <v>43.6</v>
      </c>
      <c r="I105" s="3" t="s">
        <v>26</v>
      </c>
      <c r="J105" s="3" t="s">
        <v>27</v>
      </c>
      <c r="K105" s="12">
        <v>82029</v>
      </c>
      <c r="L105" s="12">
        <v>82029</v>
      </c>
      <c r="N105" s="3"/>
      <c r="O105" s="3" t="s">
        <v>28</v>
      </c>
      <c r="P105" s="3">
        <v>457728509</v>
      </c>
      <c r="Q105">
        <v>10900</v>
      </c>
    </row>
    <row r="106" spans="1:17" x14ac:dyDescent="0.3">
      <c r="A106" s="5"/>
      <c r="B106" s="20">
        <v>1.7488035226755899E+18</v>
      </c>
      <c r="C106" s="12">
        <v>82029</v>
      </c>
      <c r="D106" s="12">
        <v>82029</v>
      </c>
      <c r="E106" s="12">
        <v>82029</v>
      </c>
      <c r="F106" s="17" t="s">
        <v>117</v>
      </c>
      <c r="G106" s="3">
        <v>360</v>
      </c>
      <c r="H106" s="9">
        <v>43.6</v>
      </c>
      <c r="I106" s="3" t="s">
        <v>26</v>
      </c>
      <c r="J106" s="3" t="s">
        <v>27</v>
      </c>
      <c r="K106" s="12">
        <v>82029</v>
      </c>
      <c r="L106" s="12">
        <v>82029</v>
      </c>
      <c r="N106" s="3"/>
      <c r="O106" s="3" t="s">
        <v>28</v>
      </c>
      <c r="P106" s="3">
        <v>457728509</v>
      </c>
      <c r="Q106">
        <v>15696</v>
      </c>
    </row>
    <row r="107" spans="1:17" x14ac:dyDescent="0.3">
      <c r="A107" s="5"/>
      <c r="B107" s="20">
        <v>1.7488035226755899E+18</v>
      </c>
      <c r="C107" s="12">
        <v>82029</v>
      </c>
      <c r="D107" s="12">
        <v>82029</v>
      </c>
      <c r="E107" s="12">
        <v>82029</v>
      </c>
      <c r="F107" s="17" t="s">
        <v>118</v>
      </c>
      <c r="G107" s="3">
        <v>360</v>
      </c>
      <c r="H107" s="9">
        <v>43.6</v>
      </c>
      <c r="I107" s="3" t="s">
        <v>26</v>
      </c>
      <c r="J107" s="3" t="s">
        <v>27</v>
      </c>
      <c r="K107" s="12">
        <v>82029</v>
      </c>
      <c r="L107" s="12">
        <v>82029</v>
      </c>
      <c r="N107" s="3"/>
      <c r="O107" s="3" t="s">
        <v>28</v>
      </c>
      <c r="P107" s="3">
        <v>457728509</v>
      </c>
      <c r="Q107">
        <v>15696</v>
      </c>
    </row>
    <row r="108" spans="1:17" x14ac:dyDescent="0.3">
      <c r="A108" s="5"/>
      <c r="B108" s="20">
        <v>1.7488035226755899E+18</v>
      </c>
      <c r="C108" s="12">
        <v>82029</v>
      </c>
      <c r="D108" s="12">
        <v>82029</v>
      </c>
      <c r="E108" s="12">
        <v>82029</v>
      </c>
      <c r="F108" s="17" t="s">
        <v>119</v>
      </c>
      <c r="G108" s="3">
        <v>360</v>
      </c>
      <c r="H108" s="9">
        <v>43.6</v>
      </c>
      <c r="I108" s="3" t="s">
        <v>26</v>
      </c>
      <c r="J108" s="3" t="s">
        <v>27</v>
      </c>
      <c r="K108" s="12">
        <v>82029</v>
      </c>
      <c r="L108" s="12">
        <v>82029</v>
      </c>
      <c r="N108" s="3"/>
      <c r="O108" s="3" t="s">
        <v>28</v>
      </c>
      <c r="P108" s="3">
        <v>457728509</v>
      </c>
      <c r="Q108">
        <v>15696</v>
      </c>
    </row>
    <row r="109" spans="1:17" x14ac:dyDescent="0.3">
      <c r="A109" s="5"/>
      <c r="B109" s="20">
        <v>1.7488035226755899E+18</v>
      </c>
      <c r="C109" s="12">
        <v>82029</v>
      </c>
      <c r="D109" s="12">
        <v>82029</v>
      </c>
      <c r="E109" s="12">
        <v>82029</v>
      </c>
      <c r="F109" s="17" t="s">
        <v>120</v>
      </c>
      <c r="G109" s="3">
        <v>360</v>
      </c>
      <c r="H109" s="9">
        <v>43.6</v>
      </c>
      <c r="I109" s="3" t="s">
        <v>26</v>
      </c>
      <c r="J109" s="3" t="s">
        <v>27</v>
      </c>
      <c r="K109" s="12">
        <v>82029</v>
      </c>
      <c r="L109" s="12">
        <v>82029</v>
      </c>
      <c r="N109" s="3"/>
      <c r="O109" s="3" t="s">
        <v>28</v>
      </c>
      <c r="P109" s="3">
        <v>457728509</v>
      </c>
      <c r="Q109">
        <v>15696</v>
      </c>
    </row>
    <row r="110" spans="1:17" x14ac:dyDescent="0.3">
      <c r="A110" s="5"/>
      <c r="B110" s="20">
        <v>1.7488035226755899E+18</v>
      </c>
      <c r="C110" s="12">
        <v>82029</v>
      </c>
      <c r="D110" s="12">
        <v>82029</v>
      </c>
      <c r="E110" s="12">
        <v>82029</v>
      </c>
      <c r="F110" s="17" t="s">
        <v>121</v>
      </c>
      <c r="G110" s="3">
        <v>106</v>
      </c>
      <c r="H110" s="9">
        <v>43.6</v>
      </c>
      <c r="I110" s="3" t="s">
        <v>26</v>
      </c>
      <c r="J110" s="3" t="s">
        <v>27</v>
      </c>
      <c r="K110" s="12">
        <v>82029</v>
      </c>
      <c r="L110" s="12">
        <v>82029</v>
      </c>
      <c r="N110" s="3"/>
      <c r="O110" s="3" t="s">
        <v>28</v>
      </c>
      <c r="P110" s="3">
        <v>457728509</v>
      </c>
      <c r="Q110">
        <v>4621.6000000000004</v>
      </c>
    </row>
    <row r="111" spans="1:17" x14ac:dyDescent="0.3">
      <c r="A111" s="5"/>
      <c r="B111" s="20">
        <v>1.7488035226755899E+18</v>
      </c>
      <c r="C111" s="12">
        <v>82029</v>
      </c>
      <c r="D111" s="12">
        <v>82029</v>
      </c>
      <c r="E111" s="12">
        <v>82029</v>
      </c>
      <c r="F111" s="17" t="s">
        <v>122</v>
      </c>
      <c r="G111" s="3">
        <v>388</v>
      </c>
      <c r="H111" s="9">
        <v>43.6</v>
      </c>
      <c r="I111" s="3" t="s">
        <v>26</v>
      </c>
      <c r="J111" s="3" t="s">
        <v>27</v>
      </c>
      <c r="K111" s="12">
        <v>82029</v>
      </c>
      <c r="L111" s="12">
        <v>82029</v>
      </c>
      <c r="N111" s="3"/>
      <c r="O111" s="3" t="s">
        <v>28</v>
      </c>
      <c r="P111" s="3">
        <v>457728509</v>
      </c>
      <c r="Q111">
        <v>16916.8</v>
      </c>
    </row>
    <row r="112" spans="1:17" x14ac:dyDescent="0.3">
      <c r="A112" s="5"/>
      <c r="B112" s="20">
        <v>1.7488035226755899E+18</v>
      </c>
      <c r="C112" s="12">
        <v>82029</v>
      </c>
      <c r="D112" s="12">
        <v>82029</v>
      </c>
      <c r="E112" s="12">
        <v>82029</v>
      </c>
      <c r="F112" s="17" t="s">
        <v>123</v>
      </c>
      <c r="G112" s="3">
        <v>25</v>
      </c>
      <c r="H112" s="9">
        <v>43.6</v>
      </c>
      <c r="I112" s="3" t="s">
        <v>26</v>
      </c>
      <c r="J112" s="3" t="s">
        <v>27</v>
      </c>
      <c r="K112" s="12">
        <v>82029</v>
      </c>
      <c r="L112" s="12">
        <v>82029</v>
      </c>
      <c r="N112" s="3"/>
      <c r="O112" s="3" t="s">
        <v>28</v>
      </c>
      <c r="P112" s="3">
        <v>457728509</v>
      </c>
      <c r="Q112">
        <v>1090</v>
      </c>
    </row>
    <row r="113" spans="1:17" hidden="1" x14ac:dyDescent="0.3">
      <c r="A113" s="5"/>
      <c r="B113" s="20" t="str">
        <f>IF([1]sbb_raw_data!$L112&lt;&gt;"",MID([1]sbb_raw_data!$L112,4,19),"")</f>
        <v/>
      </c>
      <c r="C113" s="12" t="str">
        <f>IF(AND(B113&lt;&gt;"",[1]sbb_raw_data!$O112=""),VLOOKUP(VLOOKUP(P113,N$3:O$1000,2,FALSE),[2]XetraUserIDs!$A$2:$B$12,2,FALSE),"")</f>
        <v/>
      </c>
      <c r="D113" s="12" t="str">
        <f t="shared" si="4"/>
        <v/>
      </c>
      <c r="E113" s="12" t="str">
        <f t="shared" si="4"/>
        <v/>
      </c>
      <c r="F113" s="17" t="str">
        <f>IF(B113&lt;&gt;"",CONCATENATE(MID([1]sbb_raw_data!$A112,7,4),"-",MID([1]sbb_raw_data!$A112,4,2),"-",LEFT([1]sbb_raw_data!$A112,2),"T",RIGHT([1]sbb_raw_data!$A112,15),"Z"),"")</f>
        <v/>
      </c>
      <c r="G113" s="3" t="str">
        <f>IF(B113&lt;&gt;"",[1]sbb_raw_data!$I112,"")</f>
        <v/>
      </c>
      <c r="H113" s="9" t="str">
        <f>IF(B113&lt;&gt;"",[1]sbb_raw_data!$J112,"")</f>
        <v/>
      </c>
      <c r="I113" s="3" t="str">
        <f>IF(B113&lt;&gt;"",[1]sbb_raw_data!$H112,"")</f>
        <v/>
      </c>
      <c r="J113" s="3" t="str">
        <f>IF(B113&lt;&gt;"",IF([1]sbb_raw_data!$C112="EDE","XETA","Please fill in Segment MIC manually."),"")</f>
        <v/>
      </c>
      <c r="K113" s="12" t="str">
        <f t="shared" si="5"/>
        <v/>
      </c>
      <c r="L113" s="12" t="str">
        <f t="shared" si="6"/>
        <v/>
      </c>
      <c r="N113" s="3">
        <f>IF(B113&lt;&gt;"","",[1]sbb_raw_data!$N112)</f>
        <v>457731345</v>
      </c>
      <c r="O113" s="3" t="str">
        <f>[1]sbb_raw_data!$M112</f>
        <v>cb2viso</v>
      </c>
      <c r="P113" s="3">
        <f>[1]sbb_raw_data!$N112</f>
        <v>457731345</v>
      </c>
      <c r="Q113">
        <f t="shared" si="7"/>
        <v>0</v>
      </c>
    </row>
    <row r="114" spans="1:17" x14ac:dyDescent="0.3">
      <c r="A114" s="5"/>
      <c r="B114" s="20">
        <v>1.7488035226747599E+18</v>
      </c>
      <c r="C114" s="12">
        <v>82029</v>
      </c>
      <c r="D114" s="12">
        <v>82029</v>
      </c>
      <c r="E114" s="12">
        <v>82029</v>
      </c>
      <c r="F114" s="17" t="s">
        <v>124</v>
      </c>
      <c r="G114" s="3">
        <v>152</v>
      </c>
      <c r="H114" s="9">
        <v>43.3</v>
      </c>
      <c r="I114" s="3" t="s">
        <v>26</v>
      </c>
      <c r="J114" s="3" t="s">
        <v>27</v>
      </c>
      <c r="K114" s="12">
        <v>82029</v>
      </c>
      <c r="L114" s="12">
        <v>82029</v>
      </c>
      <c r="N114" s="3"/>
      <c r="O114" s="3" t="s">
        <v>28</v>
      </c>
      <c r="P114" s="3">
        <v>457731345</v>
      </c>
      <c r="Q114">
        <v>6581.5999999999995</v>
      </c>
    </row>
    <row r="115" spans="1:17" x14ac:dyDescent="0.3">
      <c r="A115" s="5"/>
      <c r="B115" s="20">
        <v>1.7488035226747599E+18</v>
      </c>
      <c r="C115" s="12">
        <v>82029</v>
      </c>
      <c r="D115" s="12">
        <v>82029</v>
      </c>
      <c r="E115" s="12">
        <v>82029</v>
      </c>
      <c r="F115" s="17" t="s">
        <v>125</v>
      </c>
      <c r="G115" s="3">
        <v>608</v>
      </c>
      <c r="H115" s="9">
        <v>43.3</v>
      </c>
      <c r="I115" s="3" t="s">
        <v>26</v>
      </c>
      <c r="J115" s="3" t="s">
        <v>27</v>
      </c>
      <c r="K115" s="12">
        <v>82029</v>
      </c>
      <c r="L115" s="12">
        <v>82029</v>
      </c>
      <c r="N115" s="3"/>
      <c r="O115" s="3" t="s">
        <v>28</v>
      </c>
      <c r="P115" s="3">
        <v>457731345</v>
      </c>
      <c r="Q115">
        <v>26326.399999999998</v>
      </c>
    </row>
    <row r="116" spans="1:17" x14ac:dyDescent="0.3">
      <c r="A116" s="5"/>
      <c r="B116" s="20">
        <v>1.7488035226747599E+18</v>
      </c>
      <c r="C116" s="12">
        <v>82029</v>
      </c>
      <c r="D116" s="12">
        <v>82029</v>
      </c>
      <c r="E116" s="12">
        <v>82029</v>
      </c>
      <c r="F116" s="17" t="s">
        <v>126</v>
      </c>
      <c r="G116" s="3">
        <v>70</v>
      </c>
      <c r="H116" s="9">
        <v>43.3</v>
      </c>
      <c r="I116" s="3" t="s">
        <v>26</v>
      </c>
      <c r="J116" s="3" t="s">
        <v>27</v>
      </c>
      <c r="K116" s="12">
        <v>82029</v>
      </c>
      <c r="L116" s="12">
        <v>82029</v>
      </c>
      <c r="N116" s="3"/>
      <c r="O116" s="3" t="s">
        <v>28</v>
      </c>
      <c r="P116" s="3">
        <v>457731345</v>
      </c>
      <c r="Q116">
        <v>3031</v>
      </c>
    </row>
    <row r="117" spans="1:17" x14ac:dyDescent="0.3">
      <c r="A117" s="5"/>
      <c r="B117" s="20">
        <v>1.7488035226747599E+18</v>
      </c>
      <c r="C117" s="12">
        <v>82029</v>
      </c>
      <c r="D117" s="12">
        <v>82029</v>
      </c>
      <c r="E117" s="12">
        <v>82029</v>
      </c>
      <c r="F117" s="17" t="s">
        <v>127</v>
      </c>
      <c r="G117" s="3">
        <v>148</v>
      </c>
      <c r="H117" s="9">
        <v>43.3</v>
      </c>
      <c r="I117" s="3" t="s">
        <v>26</v>
      </c>
      <c r="J117" s="3" t="s">
        <v>27</v>
      </c>
      <c r="K117" s="12">
        <v>82029</v>
      </c>
      <c r="L117" s="12">
        <v>82029</v>
      </c>
      <c r="N117" s="3"/>
      <c r="O117" s="3" t="s">
        <v>28</v>
      </c>
      <c r="P117" s="3">
        <v>457731345</v>
      </c>
      <c r="Q117">
        <v>6408.4</v>
      </c>
    </row>
    <row r="118" spans="1:17" x14ac:dyDescent="0.3">
      <c r="A118" s="5"/>
      <c r="B118" s="20">
        <v>1.7488035226747599E+18</v>
      </c>
      <c r="C118" s="12">
        <v>82029</v>
      </c>
      <c r="D118" s="12">
        <v>82029</v>
      </c>
      <c r="E118" s="12">
        <v>82029</v>
      </c>
      <c r="F118" s="17" t="s">
        <v>128</v>
      </c>
      <c r="G118" s="3">
        <v>102</v>
      </c>
      <c r="H118" s="9">
        <v>43.3</v>
      </c>
      <c r="I118" s="3" t="s">
        <v>26</v>
      </c>
      <c r="J118" s="3" t="s">
        <v>27</v>
      </c>
      <c r="K118" s="12">
        <v>82029</v>
      </c>
      <c r="L118" s="12">
        <v>82029</v>
      </c>
      <c r="N118" s="3"/>
      <c r="O118" s="3" t="s">
        <v>28</v>
      </c>
      <c r="P118" s="3">
        <v>457731345</v>
      </c>
      <c r="Q118">
        <v>4416.5999999999995</v>
      </c>
    </row>
    <row r="119" spans="1:17" x14ac:dyDescent="0.3">
      <c r="A119" s="5"/>
      <c r="B119" s="20">
        <v>1.7488035226747599E+18</v>
      </c>
      <c r="C119" s="12">
        <v>82029</v>
      </c>
      <c r="D119" s="12">
        <v>82029</v>
      </c>
      <c r="E119" s="12">
        <v>82029</v>
      </c>
      <c r="F119" s="17" t="s">
        <v>129</v>
      </c>
      <c r="G119" s="3">
        <v>172</v>
      </c>
      <c r="H119" s="9">
        <v>43.3</v>
      </c>
      <c r="I119" s="3" t="s">
        <v>26</v>
      </c>
      <c r="J119" s="3" t="s">
        <v>27</v>
      </c>
      <c r="K119" s="12">
        <v>82029</v>
      </c>
      <c r="L119" s="12">
        <v>82029</v>
      </c>
      <c r="N119" s="3"/>
      <c r="O119" s="3" t="s">
        <v>28</v>
      </c>
      <c r="P119" s="3">
        <v>457731345</v>
      </c>
      <c r="Q119">
        <v>7447.5999999999995</v>
      </c>
    </row>
    <row r="120" spans="1:17" x14ac:dyDescent="0.3">
      <c r="A120" s="5"/>
      <c r="B120" s="20">
        <v>1.7488035226747599E+18</v>
      </c>
      <c r="C120" s="12">
        <v>82029</v>
      </c>
      <c r="D120" s="12">
        <v>82029</v>
      </c>
      <c r="E120" s="12">
        <v>82029</v>
      </c>
      <c r="F120" s="17" t="s">
        <v>130</v>
      </c>
      <c r="G120" s="3">
        <v>138</v>
      </c>
      <c r="H120" s="9">
        <v>43.3</v>
      </c>
      <c r="I120" s="3" t="s">
        <v>26</v>
      </c>
      <c r="J120" s="3" t="s">
        <v>27</v>
      </c>
      <c r="K120" s="12">
        <v>82029</v>
      </c>
      <c r="L120" s="12">
        <v>82029</v>
      </c>
      <c r="N120" s="3"/>
      <c r="O120" s="3" t="s">
        <v>28</v>
      </c>
      <c r="P120" s="3">
        <v>457731345</v>
      </c>
      <c r="Q120">
        <v>5975.4</v>
      </c>
    </row>
    <row r="121" spans="1:17" x14ac:dyDescent="0.3">
      <c r="A121" s="5"/>
      <c r="B121" s="20">
        <v>1.7488035226747599E+18</v>
      </c>
      <c r="C121" s="12">
        <v>82029</v>
      </c>
      <c r="D121" s="12">
        <v>82029</v>
      </c>
      <c r="E121" s="12">
        <v>82029</v>
      </c>
      <c r="F121" s="17" t="s">
        <v>131</v>
      </c>
      <c r="G121" s="3">
        <v>113</v>
      </c>
      <c r="H121" s="9">
        <v>43.3</v>
      </c>
      <c r="I121" s="3" t="s">
        <v>26</v>
      </c>
      <c r="J121" s="3" t="s">
        <v>27</v>
      </c>
      <c r="K121" s="12">
        <v>82029</v>
      </c>
      <c r="L121" s="12">
        <v>82029</v>
      </c>
      <c r="N121" s="3"/>
      <c r="O121" s="3" t="s">
        <v>28</v>
      </c>
      <c r="P121" s="3">
        <v>457731345</v>
      </c>
      <c r="Q121">
        <v>4892.8999999999996</v>
      </c>
    </row>
    <row r="122" spans="1:17" x14ac:dyDescent="0.3">
      <c r="A122" s="5"/>
      <c r="B122" s="20">
        <v>1.7488035226747599E+18</v>
      </c>
      <c r="C122" s="12">
        <v>82029</v>
      </c>
      <c r="D122" s="12">
        <v>82029</v>
      </c>
      <c r="E122" s="12">
        <v>82029</v>
      </c>
      <c r="F122" s="17" t="s">
        <v>132</v>
      </c>
      <c r="G122" s="3">
        <v>171</v>
      </c>
      <c r="H122" s="9">
        <v>43.3</v>
      </c>
      <c r="I122" s="3" t="s">
        <v>26</v>
      </c>
      <c r="J122" s="3" t="s">
        <v>27</v>
      </c>
      <c r="K122" s="12">
        <v>82029</v>
      </c>
      <c r="L122" s="12">
        <v>82029</v>
      </c>
      <c r="N122" s="3"/>
      <c r="O122" s="3" t="s">
        <v>28</v>
      </c>
      <c r="P122" s="3">
        <v>457731345</v>
      </c>
      <c r="Q122">
        <v>7404.2999999999993</v>
      </c>
    </row>
    <row r="123" spans="1:17" hidden="1" x14ac:dyDescent="0.3">
      <c r="A123" s="5"/>
      <c r="B123" s="20" t="str">
        <f>IF([1]sbb_raw_data!$L122&lt;&gt;"",MID([1]sbb_raw_data!$L122,4,19),"")</f>
        <v/>
      </c>
      <c r="C123" s="12" t="str">
        <f>IF(AND(B123&lt;&gt;"",[1]sbb_raw_data!$O122=""),VLOOKUP(VLOOKUP(P123,N$3:O$1000,2,FALSE),[2]XetraUserIDs!$A$2:$B$12,2,FALSE),"")</f>
        <v/>
      </c>
      <c r="D123" s="12" t="str">
        <f t="shared" si="4"/>
        <v/>
      </c>
      <c r="E123" s="12" t="str">
        <f t="shared" si="4"/>
        <v/>
      </c>
      <c r="F123" s="17" t="str">
        <f>IF(B123&lt;&gt;"",CONCATENATE(MID([1]sbb_raw_data!$A122,7,4),"-",MID([1]sbb_raw_data!$A122,4,2),"-",LEFT([1]sbb_raw_data!$A122,2),"T",RIGHT([1]sbb_raw_data!$A122,15),"Z"),"")</f>
        <v/>
      </c>
      <c r="G123" s="3" t="str">
        <f>IF(B123&lt;&gt;"",[1]sbb_raw_data!$I122,"")</f>
        <v/>
      </c>
      <c r="H123" s="9" t="str">
        <f>IF(B123&lt;&gt;"",[1]sbb_raw_data!$J122,"")</f>
        <v/>
      </c>
      <c r="I123" s="3" t="str">
        <f>IF(B123&lt;&gt;"",[1]sbb_raw_data!$H122,"")</f>
        <v/>
      </c>
      <c r="J123" s="3" t="str">
        <f>IF(B123&lt;&gt;"",IF([1]sbb_raw_data!$C122="EDE","XETA","Please fill in Segment MIC manually."),"")</f>
        <v/>
      </c>
      <c r="K123" s="12" t="str">
        <f t="shared" si="5"/>
        <v/>
      </c>
      <c r="L123" s="12" t="str">
        <f t="shared" si="6"/>
        <v/>
      </c>
      <c r="N123" s="3">
        <f>IF(B123&lt;&gt;"","",[1]sbb_raw_data!$N122)</f>
        <v>457731345</v>
      </c>
      <c r="O123" s="3" t="str">
        <f>[1]sbb_raw_data!$M122</f>
        <v>cb2viso</v>
      </c>
      <c r="P123" s="3">
        <f>[1]sbb_raw_data!$N122</f>
        <v>457731345</v>
      </c>
      <c r="Q123">
        <f t="shared" si="7"/>
        <v>0</v>
      </c>
    </row>
    <row r="124" spans="1:17" x14ac:dyDescent="0.3">
      <c r="A124" s="5"/>
      <c r="B124" s="20">
        <v>1.7488035226757299E+18</v>
      </c>
      <c r="C124" s="12">
        <v>82029</v>
      </c>
      <c r="D124" s="12">
        <v>82029</v>
      </c>
      <c r="E124" s="12">
        <v>82029</v>
      </c>
      <c r="F124" s="17" t="s">
        <v>133</v>
      </c>
      <c r="G124" s="3">
        <v>224</v>
      </c>
      <c r="H124" s="9">
        <v>43.6</v>
      </c>
      <c r="I124" s="3" t="s">
        <v>26</v>
      </c>
      <c r="J124" s="3" t="s">
        <v>27</v>
      </c>
      <c r="K124" s="12">
        <v>82029</v>
      </c>
      <c r="L124" s="12">
        <v>82029</v>
      </c>
      <c r="N124" s="3"/>
      <c r="O124" s="3" t="s">
        <v>28</v>
      </c>
      <c r="P124" s="3">
        <v>457731345</v>
      </c>
      <c r="Q124">
        <v>9766.4</v>
      </c>
    </row>
    <row r="125" spans="1:17" x14ac:dyDescent="0.3">
      <c r="A125" s="5"/>
      <c r="B125" s="20">
        <v>1.7488035226757299E+18</v>
      </c>
      <c r="C125" s="12">
        <v>82029</v>
      </c>
      <c r="D125" s="12">
        <v>82029</v>
      </c>
      <c r="E125" s="12">
        <v>82029</v>
      </c>
      <c r="F125" s="17" t="s">
        <v>134</v>
      </c>
      <c r="G125" s="3">
        <v>461</v>
      </c>
      <c r="H125" s="9">
        <v>43.6</v>
      </c>
      <c r="I125" s="3" t="s">
        <v>26</v>
      </c>
      <c r="J125" s="3" t="s">
        <v>27</v>
      </c>
      <c r="K125" s="12">
        <v>82029</v>
      </c>
      <c r="L125" s="12">
        <v>82029</v>
      </c>
      <c r="N125" s="3"/>
      <c r="O125" s="3" t="s">
        <v>28</v>
      </c>
      <c r="P125" s="3">
        <v>457731345</v>
      </c>
      <c r="Q125">
        <v>20099.600000000002</v>
      </c>
    </row>
    <row r="126" spans="1:17" x14ac:dyDescent="0.3">
      <c r="A126" s="5"/>
      <c r="B126" s="20">
        <v>1.7488035226757299E+18</v>
      </c>
      <c r="C126" s="12">
        <v>82029</v>
      </c>
      <c r="D126" s="12">
        <v>82029</v>
      </c>
      <c r="E126" s="12">
        <v>82029</v>
      </c>
      <c r="F126" s="17" t="s">
        <v>135</v>
      </c>
      <c r="G126" s="3">
        <v>637</v>
      </c>
      <c r="H126" s="9">
        <v>43.6</v>
      </c>
      <c r="I126" s="3" t="s">
        <v>26</v>
      </c>
      <c r="J126" s="3" t="s">
        <v>27</v>
      </c>
      <c r="K126" s="12">
        <v>82029</v>
      </c>
      <c r="L126" s="12">
        <v>82029</v>
      </c>
      <c r="N126" s="3"/>
      <c r="O126" s="3" t="s">
        <v>28</v>
      </c>
      <c r="P126" s="3">
        <v>457731345</v>
      </c>
      <c r="Q126">
        <v>27773.200000000001</v>
      </c>
    </row>
    <row r="127" spans="1:17" x14ac:dyDescent="0.3">
      <c r="A127" s="5"/>
      <c r="B127" s="20">
        <v>1.7488035226757299E+18</v>
      </c>
      <c r="C127" s="12">
        <v>82029</v>
      </c>
      <c r="D127" s="12">
        <v>82029</v>
      </c>
      <c r="E127" s="12">
        <v>82029</v>
      </c>
      <c r="F127" s="17" t="s">
        <v>136</v>
      </c>
      <c r="G127" s="3">
        <v>637</v>
      </c>
      <c r="H127" s="9">
        <v>43.6</v>
      </c>
      <c r="I127" s="3" t="s">
        <v>26</v>
      </c>
      <c r="J127" s="3" t="s">
        <v>27</v>
      </c>
      <c r="K127" s="12">
        <v>82029</v>
      </c>
      <c r="L127" s="12">
        <v>82029</v>
      </c>
      <c r="N127" s="3"/>
      <c r="O127" s="3" t="s">
        <v>28</v>
      </c>
      <c r="P127" s="3">
        <v>457731345</v>
      </c>
      <c r="Q127">
        <v>27773.200000000001</v>
      </c>
    </row>
    <row r="128" spans="1:17" x14ac:dyDescent="0.3">
      <c r="A128" s="5"/>
      <c r="B128" s="20">
        <v>1.7488035226757299E+18</v>
      </c>
      <c r="C128" s="12">
        <v>82029</v>
      </c>
      <c r="D128" s="12">
        <v>82029</v>
      </c>
      <c r="E128" s="12">
        <v>82029</v>
      </c>
      <c r="F128" s="17" t="s">
        <v>137</v>
      </c>
      <c r="G128" s="3">
        <v>163</v>
      </c>
      <c r="H128" s="9">
        <v>43.6</v>
      </c>
      <c r="I128" s="3" t="s">
        <v>26</v>
      </c>
      <c r="J128" s="3" t="s">
        <v>27</v>
      </c>
      <c r="K128" s="12">
        <v>82029</v>
      </c>
      <c r="L128" s="12">
        <v>82029</v>
      </c>
      <c r="N128" s="3"/>
      <c r="O128" s="3" t="s">
        <v>28</v>
      </c>
      <c r="P128" s="3">
        <v>457731345</v>
      </c>
      <c r="Q128">
        <v>7106.8</v>
      </c>
    </row>
    <row r="129" spans="1:17" x14ac:dyDescent="0.3">
      <c r="A129" s="5"/>
      <c r="B129" s="20">
        <v>1.7488035226757299E+18</v>
      </c>
      <c r="C129" s="12">
        <v>82029</v>
      </c>
      <c r="D129" s="12">
        <v>82029</v>
      </c>
      <c r="E129" s="12">
        <v>82029</v>
      </c>
      <c r="F129" s="17" t="s">
        <v>138</v>
      </c>
      <c r="G129" s="3">
        <v>483</v>
      </c>
      <c r="H129" s="9">
        <v>43.6</v>
      </c>
      <c r="I129" s="3" t="s">
        <v>26</v>
      </c>
      <c r="J129" s="3" t="s">
        <v>27</v>
      </c>
      <c r="K129" s="12">
        <v>82029</v>
      </c>
      <c r="L129" s="12">
        <v>82029</v>
      </c>
      <c r="N129" s="3"/>
      <c r="O129" s="3" t="s">
        <v>28</v>
      </c>
      <c r="P129" s="3">
        <v>457731345</v>
      </c>
      <c r="Q129">
        <v>21058.799999999999</v>
      </c>
    </row>
    <row r="130" spans="1:17" x14ac:dyDescent="0.3">
      <c r="A130" s="5"/>
      <c r="B130" s="20">
        <v>1.7488035226757299E+18</v>
      </c>
      <c r="C130" s="12">
        <v>82029</v>
      </c>
      <c r="D130" s="12">
        <v>82029</v>
      </c>
      <c r="E130" s="12">
        <v>82029</v>
      </c>
      <c r="F130" s="17" t="s">
        <v>139</v>
      </c>
      <c r="G130" s="3">
        <v>401</v>
      </c>
      <c r="H130" s="9">
        <v>43.6</v>
      </c>
      <c r="I130" s="3" t="s">
        <v>26</v>
      </c>
      <c r="J130" s="3" t="s">
        <v>27</v>
      </c>
      <c r="K130" s="12">
        <v>82029</v>
      </c>
      <c r="L130" s="12">
        <v>82029</v>
      </c>
      <c r="N130" s="3"/>
      <c r="O130" s="3" t="s">
        <v>28</v>
      </c>
      <c r="P130" s="3">
        <v>457731345</v>
      </c>
      <c r="Q130">
        <v>17483.600000000002</v>
      </c>
    </row>
    <row r="131" spans="1:17" x14ac:dyDescent="0.3">
      <c r="A131" s="5"/>
      <c r="B131" s="20">
        <v>1.7488035226757299E+18</v>
      </c>
      <c r="C131" s="12">
        <v>82029</v>
      </c>
      <c r="D131" s="12">
        <v>82029</v>
      </c>
      <c r="E131" s="12">
        <v>82029</v>
      </c>
      <c r="F131" s="17" t="s">
        <v>140</v>
      </c>
      <c r="G131" s="3">
        <v>320</v>
      </c>
      <c r="H131" s="9">
        <v>43.6</v>
      </c>
      <c r="I131" s="3" t="s">
        <v>26</v>
      </c>
      <c r="J131" s="3" t="s">
        <v>27</v>
      </c>
      <c r="K131" s="12">
        <v>82029</v>
      </c>
      <c r="L131" s="12">
        <v>82029</v>
      </c>
      <c r="N131" s="3"/>
      <c r="O131" s="3" t="s">
        <v>28</v>
      </c>
      <c r="P131" s="3">
        <v>457731345</v>
      </c>
      <c r="Q131">
        <v>13952</v>
      </c>
    </row>
    <row r="132" spans="1:17" hidden="1" x14ac:dyDescent="0.3">
      <c r="A132" s="5"/>
      <c r="B132" s="20" t="str">
        <f>IF([1]sbb_raw_data!$L131&lt;&gt;"",MID([1]sbb_raw_data!$L131,4,19),"")</f>
        <v/>
      </c>
      <c r="C132" s="12" t="str">
        <f>IF(AND(B132&lt;&gt;"",[1]sbb_raw_data!$O131=""),VLOOKUP(VLOOKUP(P132,N$3:O$1000,2,FALSE),[2]XetraUserIDs!$A$2:$B$12,2,FALSE),"")</f>
        <v/>
      </c>
      <c r="D132" s="12" t="str">
        <f t="shared" si="4"/>
        <v/>
      </c>
      <c r="E132" s="12" t="str">
        <f t="shared" si="4"/>
        <v/>
      </c>
      <c r="F132" s="17" t="str">
        <f>IF(B132&lt;&gt;"",CONCATENATE(MID([1]sbb_raw_data!$A131,7,4),"-",MID([1]sbb_raw_data!$A131,4,2),"-",LEFT([1]sbb_raw_data!$A131,2),"T",RIGHT([1]sbb_raw_data!$A131,15),"Z"),"")</f>
        <v/>
      </c>
      <c r="G132" s="3" t="str">
        <f>IF(B132&lt;&gt;"",[1]sbb_raw_data!$I131,"")</f>
        <v/>
      </c>
      <c r="H132" s="9" t="str">
        <f>IF(B132&lt;&gt;"",[1]sbb_raw_data!$J131,"")</f>
        <v/>
      </c>
      <c r="I132" s="3" t="str">
        <f>IF(B132&lt;&gt;"",[1]sbb_raw_data!$H131,"")</f>
        <v/>
      </c>
      <c r="J132" s="3" t="str">
        <f>IF(B132&lt;&gt;"",IF([1]sbb_raw_data!$C131="EDE","XETA","Please fill in Segment MIC manually."),"")</f>
        <v/>
      </c>
      <c r="K132" s="12" t="str">
        <f t="shared" si="5"/>
        <v/>
      </c>
      <c r="L132" s="12" t="str">
        <f t="shared" si="6"/>
        <v/>
      </c>
      <c r="N132" s="3">
        <f>IF(B132&lt;&gt;"","",[1]sbb_raw_data!$N131)</f>
        <v>457735698</v>
      </c>
      <c r="O132" s="3" t="str">
        <f>[1]sbb_raw_data!$M131</f>
        <v>cb2viso</v>
      </c>
      <c r="P132" s="3">
        <f>[1]sbb_raw_data!$N131</f>
        <v>457735698</v>
      </c>
      <c r="Q132">
        <f t="shared" si="7"/>
        <v>0</v>
      </c>
    </row>
    <row r="133" spans="1:17" x14ac:dyDescent="0.3">
      <c r="A133" s="5"/>
      <c r="B133" s="20">
        <v>1.7488035226748201E+18</v>
      </c>
      <c r="C133" s="12">
        <v>82029</v>
      </c>
      <c r="D133" s="12">
        <v>82029</v>
      </c>
      <c r="E133" s="12">
        <v>82029</v>
      </c>
      <c r="F133" s="17" t="s">
        <v>141</v>
      </c>
      <c r="G133" s="3">
        <v>1071</v>
      </c>
      <c r="H133" s="9">
        <v>43.35</v>
      </c>
      <c r="I133" s="3" t="s">
        <v>26</v>
      </c>
      <c r="J133" s="3" t="s">
        <v>27</v>
      </c>
      <c r="K133" s="12">
        <v>82029</v>
      </c>
      <c r="L133" s="12">
        <v>82029</v>
      </c>
      <c r="N133" s="3"/>
      <c r="O133" s="3" t="s">
        <v>28</v>
      </c>
      <c r="P133" s="3">
        <v>457735698</v>
      </c>
      <c r="Q133">
        <v>46427.85</v>
      </c>
    </row>
    <row r="134" spans="1:17" x14ac:dyDescent="0.3">
      <c r="A134" s="5"/>
      <c r="B134" s="20">
        <v>1.7488035226748201E+18</v>
      </c>
      <c r="C134" s="12">
        <v>82029</v>
      </c>
      <c r="D134" s="12">
        <v>82029</v>
      </c>
      <c r="E134" s="12">
        <v>82029</v>
      </c>
      <c r="F134" s="17" t="s">
        <v>142</v>
      </c>
      <c r="G134" s="3">
        <v>432</v>
      </c>
      <c r="H134" s="9">
        <v>43.35</v>
      </c>
      <c r="I134" s="3" t="s">
        <v>26</v>
      </c>
      <c r="J134" s="3" t="s">
        <v>27</v>
      </c>
      <c r="K134" s="12">
        <v>82029</v>
      </c>
      <c r="L134" s="12">
        <v>82029</v>
      </c>
      <c r="N134" s="3"/>
      <c r="O134" s="3" t="s">
        <v>28</v>
      </c>
      <c r="P134" s="3">
        <v>457735698</v>
      </c>
      <c r="Q134">
        <v>18727.2</v>
      </c>
    </row>
    <row r="135" spans="1:17" x14ac:dyDescent="0.3">
      <c r="A135" s="5"/>
      <c r="B135" s="20">
        <v>1.7488035226748201E+18</v>
      </c>
      <c r="C135" s="12">
        <v>82029</v>
      </c>
      <c r="D135" s="12">
        <v>82029</v>
      </c>
      <c r="E135" s="12">
        <v>82029</v>
      </c>
      <c r="F135" s="17" t="s">
        <v>143</v>
      </c>
      <c r="G135" s="3">
        <v>81</v>
      </c>
      <c r="H135" s="9">
        <v>43.35</v>
      </c>
      <c r="I135" s="3" t="s">
        <v>26</v>
      </c>
      <c r="J135" s="3" t="s">
        <v>27</v>
      </c>
      <c r="K135" s="12">
        <v>82029</v>
      </c>
      <c r="L135" s="12">
        <v>82029</v>
      </c>
      <c r="N135" s="3"/>
      <c r="O135" s="3" t="s">
        <v>28</v>
      </c>
      <c r="P135" s="3">
        <v>457735698</v>
      </c>
      <c r="Q135">
        <v>3511.35</v>
      </c>
    </row>
    <row r="136" spans="1:17" x14ac:dyDescent="0.3">
      <c r="A136" s="5"/>
      <c r="B136" s="20">
        <v>1.7488035226748201E+18</v>
      </c>
      <c r="C136" s="12">
        <v>82029</v>
      </c>
      <c r="D136" s="12">
        <v>82029</v>
      </c>
      <c r="E136" s="12">
        <v>82029</v>
      </c>
      <c r="F136" s="17" t="s">
        <v>144</v>
      </c>
      <c r="G136" s="3">
        <v>75</v>
      </c>
      <c r="H136" s="9">
        <v>43.35</v>
      </c>
      <c r="I136" s="3" t="s">
        <v>26</v>
      </c>
      <c r="J136" s="3" t="s">
        <v>27</v>
      </c>
      <c r="K136" s="12">
        <v>82029</v>
      </c>
      <c r="L136" s="12">
        <v>82029</v>
      </c>
      <c r="N136" s="3"/>
      <c r="O136" s="3" t="s">
        <v>28</v>
      </c>
      <c r="P136" s="3">
        <v>457735698</v>
      </c>
      <c r="Q136">
        <v>3251.25</v>
      </c>
    </row>
    <row r="137" spans="1:17" x14ac:dyDescent="0.3">
      <c r="A137" s="5"/>
      <c r="B137" s="20">
        <v>1.7488035226748201E+18</v>
      </c>
      <c r="C137" s="12">
        <v>82029</v>
      </c>
      <c r="D137" s="12">
        <v>82029</v>
      </c>
      <c r="E137" s="12">
        <v>82029</v>
      </c>
      <c r="F137" s="17" t="s">
        <v>145</v>
      </c>
      <c r="G137" s="3">
        <v>352</v>
      </c>
      <c r="H137" s="9">
        <v>43.35</v>
      </c>
      <c r="I137" s="3" t="s">
        <v>26</v>
      </c>
      <c r="J137" s="3" t="s">
        <v>27</v>
      </c>
      <c r="K137" s="12">
        <v>82029</v>
      </c>
      <c r="L137" s="12">
        <v>82029</v>
      </c>
      <c r="N137" s="3"/>
      <c r="O137" s="3" t="s">
        <v>28</v>
      </c>
      <c r="P137" s="3">
        <v>457735698</v>
      </c>
      <c r="Q137">
        <v>15259.2</v>
      </c>
    </row>
    <row r="138" spans="1:17" x14ac:dyDescent="0.3">
      <c r="A138" s="5"/>
      <c r="B138" s="20">
        <v>1.7488035226748201E+18</v>
      </c>
      <c r="C138" s="12">
        <v>82029</v>
      </c>
      <c r="D138" s="12">
        <v>82029</v>
      </c>
      <c r="E138" s="12">
        <v>82029</v>
      </c>
      <c r="F138" s="17" t="s">
        <v>146</v>
      </c>
      <c r="G138" s="3">
        <v>432</v>
      </c>
      <c r="H138" s="9">
        <v>43.35</v>
      </c>
      <c r="I138" s="3" t="s">
        <v>26</v>
      </c>
      <c r="J138" s="3" t="s">
        <v>27</v>
      </c>
      <c r="K138" s="12">
        <v>82029</v>
      </c>
      <c r="L138" s="12">
        <v>82029</v>
      </c>
      <c r="N138" s="3"/>
      <c r="O138" s="3" t="s">
        <v>28</v>
      </c>
      <c r="P138" s="3">
        <v>457735698</v>
      </c>
      <c r="Q138">
        <v>18727.2</v>
      </c>
    </row>
    <row r="139" spans="1:17" x14ac:dyDescent="0.3">
      <c r="A139" s="5"/>
      <c r="B139" s="20">
        <v>1.7488035226748201E+18</v>
      </c>
      <c r="C139" s="12">
        <v>82029</v>
      </c>
      <c r="D139" s="12">
        <v>82029</v>
      </c>
      <c r="E139" s="12">
        <v>82029</v>
      </c>
      <c r="F139" s="17" t="s">
        <v>147</v>
      </c>
      <c r="G139" s="3">
        <v>715</v>
      </c>
      <c r="H139" s="9">
        <v>43.35</v>
      </c>
      <c r="I139" s="3" t="s">
        <v>26</v>
      </c>
      <c r="J139" s="3" t="s">
        <v>27</v>
      </c>
      <c r="K139" s="12">
        <v>82029</v>
      </c>
      <c r="L139" s="12">
        <v>82029</v>
      </c>
      <c r="N139" s="3"/>
      <c r="O139" s="3" t="s">
        <v>28</v>
      </c>
      <c r="P139" s="3">
        <v>457735698</v>
      </c>
      <c r="Q139">
        <v>30995.25</v>
      </c>
    </row>
    <row r="140" spans="1:17" x14ac:dyDescent="0.3">
      <c r="A140" s="5"/>
      <c r="B140" s="20">
        <v>1.7488035226748201E+18</v>
      </c>
      <c r="C140" s="12">
        <v>82029</v>
      </c>
      <c r="D140" s="12">
        <v>82029</v>
      </c>
      <c r="E140" s="12">
        <v>82029</v>
      </c>
      <c r="F140" s="17" t="s">
        <v>148</v>
      </c>
      <c r="G140" s="3">
        <v>494</v>
      </c>
      <c r="H140" s="9">
        <v>43.35</v>
      </c>
      <c r="I140" s="3" t="s">
        <v>26</v>
      </c>
      <c r="J140" s="3" t="s">
        <v>27</v>
      </c>
      <c r="K140" s="12">
        <v>82029</v>
      </c>
      <c r="L140" s="12">
        <v>82029</v>
      </c>
      <c r="N140" s="3"/>
      <c r="O140" s="3" t="s">
        <v>28</v>
      </c>
      <c r="P140" s="3">
        <v>457735698</v>
      </c>
      <c r="Q140">
        <v>21414.9</v>
      </c>
    </row>
    <row r="141" spans="1:17" x14ac:dyDescent="0.3">
      <c r="A141" s="5"/>
      <c r="B141" s="20">
        <v>1.7488035226748201E+18</v>
      </c>
      <c r="C141" s="12">
        <v>82029</v>
      </c>
      <c r="D141" s="12">
        <v>82029</v>
      </c>
      <c r="E141" s="12">
        <v>82029</v>
      </c>
      <c r="F141" s="17" t="s">
        <v>149</v>
      </c>
      <c r="G141" s="3">
        <v>565</v>
      </c>
      <c r="H141" s="9">
        <v>43.35</v>
      </c>
      <c r="I141" s="3" t="s">
        <v>26</v>
      </c>
      <c r="J141" s="3" t="s">
        <v>27</v>
      </c>
      <c r="K141" s="12">
        <v>82029</v>
      </c>
      <c r="L141" s="12">
        <v>82029</v>
      </c>
      <c r="N141" s="3"/>
      <c r="O141" s="3" t="s">
        <v>28</v>
      </c>
      <c r="P141" s="3">
        <v>457735698</v>
      </c>
      <c r="Q141">
        <v>24492.75</v>
      </c>
    </row>
    <row r="142" spans="1:17" hidden="1" x14ac:dyDescent="0.3">
      <c r="A142" s="5"/>
      <c r="B142" s="20" t="str">
        <f>IF([1]sbb_raw_data!$L141&lt;&gt;"",MID([1]sbb_raw_data!$L141,4,19),"")</f>
        <v/>
      </c>
      <c r="C142" s="12" t="str">
        <f>IF(AND(B142&lt;&gt;"",[1]sbb_raw_data!$O141=""),VLOOKUP(VLOOKUP(P142,N$3:O$1000,2,FALSE),[2]XetraUserIDs!$A$2:$B$12,2,FALSE),"")</f>
        <v/>
      </c>
      <c r="D142" s="12" t="str">
        <f t="shared" ref="D142:E147" si="8">IF(C142&lt;&gt;"",C142,"")</f>
        <v/>
      </c>
      <c r="E142" s="12" t="str">
        <f t="shared" si="8"/>
        <v/>
      </c>
      <c r="F142" s="17" t="str">
        <f>IF(B142&lt;&gt;"",CONCATENATE(MID([1]sbb_raw_data!$A141,7,4),"-",MID([1]sbb_raw_data!$A141,4,2),"-",LEFT([1]sbb_raw_data!$A141,2),"T",RIGHT([1]sbb_raw_data!$A141,15),"Z"),"")</f>
        <v/>
      </c>
      <c r="G142" s="3" t="str">
        <f>IF(B142&lt;&gt;"",[1]sbb_raw_data!$I141,"")</f>
        <v/>
      </c>
      <c r="H142" s="9" t="str">
        <f>IF(B142&lt;&gt;"",[1]sbb_raw_data!$J141,"")</f>
        <v/>
      </c>
      <c r="I142" s="3" t="str">
        <f>IF(B142&lt;&gt;"",[1]sbb_raw_data!$H141,"")</f>
        <v/>
      </c>
      <c r="J142" s="3" t="str">
        <f>IF(B142&lt;&gt;"",IF([1]sbb_raw_data!$C141="EDE","XETA","Please fill in Segment MIC manually."),"")</f>
        <v/>
      </c>
      <c r="K142" s="12" t="str">
        <f t="shared" ref="K142:K147" si="9">IF(B142&lt;&gt;"",C142,"")</f>
        <v/>
      </c>
      <c r="L142" s="12" t="str">
        <f t="shared" ref="L142:L147" si="10">IF(B142&lt;&gt;"",C142,"")</f>
        <v/>
      </c>
      <c r="N142" s="3">
        <f>IF(B142&lt;&gt;"","",[1]sbb_raw_data!$N141)</f>
        <v>457735698</v>
      </c>
      <c r="O142" s="3" t="str">
        <f>[1]sbb_raw_data!$M141</f>
        <v>cb2viso</v>
      </c>
      <c r="P142" s="3">
        <f>[1]sbb_raw_data!$N141</f>
        <v>457735698</v>
      </c>
      <c r="Q142">
        <f t="shared" ref="Q142:Q198" si="11">IFERROR(G142*H142,0)</f>
        <v>0</v>
      </c>
    </row>
    <row r="143" spans="1:17" x14ac:dyDescent="0.3">
      <c r="A143" s="5"/>
      <c r="B143" s="20">
        <v>1.7488035226757E+18</v>
      </c>
      <c r="C143" s="12">
        <v>82029</v>
      </c>
      <c r="D143" s="12">
        <v>82029</v>
      </c>
      <c r="E143" s="12">
        <v>82029</v>
      </c>
      <c r="F143" s="17" t="s">
        <v>150</v>
      </c>
      <c r="G143" s="3">
        <v>501</v>
      </c>
      <c r="H143" s="9">
        <v>43.65</v>
      </c>
      <c r="I143" s="3" t="s">
        <v>26</v>
      </c>
      <c r="J143" s="3" t="s">
        <v>27</v>
      </c>
      <c r="K143" s="12">
        <v>82029</v>
      </c>
      <c r="L143" s="12">
        <v>82029</v>
      </c>
      <c r="N143" s="3"/>
      <c r="O143" s="3" t="s">
        <v>28</v>
      </c>
      <c r="P143" s="3">
        <v>457735698</v>
      </c>
      <c r="Q143">
        <v>21868.649999999998</v>
      </c>
    </row>
    <row r="144" spans="1:17" x14ac:dyDescent="0.3">
      <c r="A144" s="5"/>
      <c r="B144" s="20">
        <v>1.7488035226757E+18</v>
      </c>
      <c r="C144" s="12">
        <v>82029</v>
      </c>
      <c r="D144" s="12">
        <v>82029</v>
      </c>
      <c r="E144" s="12">
        <v>82029</v>
      </c>
      <c r="F144" s="17" t="s">
        <v>151</v>
      </c>
      <c r="G144" s="3">
        <v>50</v>
      </c>
      <c r="H144" s="9">
        <v>43.65</v>
      </c>
      <c r="I144" s="3" t="s">
        <v>26</v>
      </c>
      <c r="J144" s="3" t="s">
        <v>27</v>
      </c>
      <c r="K144" s="12">
        <v>82029</v>
      </c>
      <c r="L144" s="12">
        <v>82029</v>
      </c>
      <c r="N144" s="3"/>
      <c r="O144" s="3" t="s">
        <v>28</v>
      </c>
      <c r="P144" s="3">
        <v>457735698</v>
      </c>
      <c r="Q144">
        <v>2182.5</v>
      </c>
    </row>
    <row r="145" spans="1:17" x14ac:dyDescent="0.3">
      <c r="A145" s="5"/>
      <c r="B145" s="20">
        <v>1.7488035226757E+18</v>
      </c>
      <c r="C145" s="12">
        <v>82029</v>
      </c>
      <c r="D145" s="12">
        <v>82029</v>
      </c>
      <c r="E145" s="12">
        <v>82029</v>
      </c>
      <c r="F145" s="17" t="s">
        <v>152</v>
      </c>
      <c r="G145" s="3">
        <v>232</v>
      </c>
      <c r="H145" s="9">
        <v>43.65</v>
      </c>
      <c r="I145" s="3" t="s">
        <v>26</v>
      </c>
      <c r="J145" s="3" t="s">
        <v>27</v>
      </c>
      <c r="K145" s="12">
        <v>82029</v>
      </c>
      <c r="L145" s="12">
        <v>82029</v>
      </c>
      <c r="N145" s="3"/>
      <c r="O145" s="3" t="s">
        <v>28</v>
      </c>
      <c r="P145" s="3">
        <v>457735698</v>
      </c>
      <c r="Q145">
        <v>10126.799999999999</v>
      </c>
    </row>
    <row r="146" spans="1:17" hidden="1" x14ac:dyDescent="0.3">
      <c r="A146" s="5"/>
      <c r="B146" s="20" t="str">
        <f>IF([1]sbb_raw_data!$L145&lt;&gt;"",MID([1]sbb_raw_data!$L145,4,19),"")</f>
        <v/>
      </c>
      <c r="C146" s="12" t="str">
        <f>IF(AND(B146&lt;&gt;"",[1]sbb_raw_data!$O145=""),VLOOKUP(VLOOKUP(P146,N$3:O$1000,2,FALSE),[2]XetraUserIDs!$A$2:$B$12,2,FALSE),"")</f>
        <v/>
      </c>
      <c r="D146" s="12" t="str">
        <f t="shared" si="8"/>
        <v/>
      </c>
      <c r="E146" s="12" t="str">
        <f t="shared" si="8"/>
        <v/>
      </c>
      <c r="F146" s="17" t="str">
        <f>IF(B146&lt;&gt;"",CONCATENATE(MID([1]sbb_raw_data!$A145,7,4),"-",MID([1]sbb_raw_data!$A145,4,2),"-",LEFT([1]sbb_raw_data!$A145,2),"T",RIGHT([1]sbb_raw_data!$A145,15),"Z"),"")</f>
        <v/>
      </c>
      <c r="G146" s="3" t="str">
        <f>IF(B146&lt;&gt;"",[1]sbb_raw_data!$I145,"")</f>
        <v/>
      </c>
      <c r="H146" s="9" t="str">
        <f>IF(B146&lt;&gt;"",[1]sbb_raw_data!$J145,"")</f>
        <v/>
      </c>
      <c r="I146" s="3" t="str">
        <f>IF(B146&lt;&gt;"",[1]sbb_raw_data!$H145,"")</f>
        <v/>
      </c>
      <c r="J146" s="3" t="str">
        <f>IF(B146&lt;&gt;"",IF([1]sbb_raw_data!$C145="EDE","XETA","Please fill in Segment MIC manually."),"")</f>
        <v/>
      </c>
      <c r="K146" s="12" t="str">
        <f t="shared" si="9"/>
        <v/>
      </c>
      <c r="L146" s="12" t="str">
        <f t="shared" si="10"/>
        <v/>
      </c>
      <c r="N146" s="3">
        <f>IF(B146&lt;&gt;"","",[1]sbb_raw_data!$N145)</f>
        <v>457738990</v>
      </c>
      <c r="O146" s="3" t="str">
        <f>[1]sbb_raw_data!$M145</f>
        <v>cb2viso</v>
      </c>
      <c r="P146" s="3">
        <f>[1]sbb_raw_data!$N145</f>
        <v>457738990</v>
      </c>
      <c r="Q146">
        <f t="shared" si="11"/>
        <v>0</v>
      </c>
    </row>
    <row r="147" spans="1:17" hidden="1" x14ac:dyDescent="0.3">
      <c r="A147" s="13"/>
      <c r="B147" s="20" t="str">
        <f>IF([1]sbb_raw_data!$L146&lt;&gt;"",MID([1]sbb_raw_data!$L146,4,19),"")</f>
        <v/>
      </c>
      <c r="C147" s="12" t="str">
        <f>IF(AND(B147&lt;&gt;"",[1]sbb_raw_data!$O146=""),VLOOKUP(VLOOKUP(P147,N$3:O$1000,2,FALSE),[2]XetraUserIDs!$A$2:$B$12,2,FALSE),"")</f>
        <v/>
      </c>
      <c r="D147" s="12" t="str">
        <f t="shared" si="8"/>
        <v/>
      </c>
      <c r="E147" s="12" t="str">
        <f t="shared" si="8"/>
        <v/>
      </c>
      <c r="F147" s="17" t="str">
        <f>IF(B147&lt;&gt;"",CONCATENATE(MID([1]sbb_raw_data!$A146,7,4),"-",MID([1]sbb_raw_data!$A146,4,2),"-",LEFT([1]sbb_raw_data!$A146,2),"T",RIGHT([1]sbb_raw_data!$A146,15),"Z"),"")</f>
        <v/>
      </c>
      <c r="G147" s="3" t="str">
        <f>IF(B147&lt;&gt;"",[1]sbb_raw_data!$I146,"")</f>
        <v/>
      </c>
      <c r="H147" s="9" t="str">
        <f>IF(B147&lt;&gt;"",[1]sbb_raw_data!$J146,"")</f>
        <v/>
      </c>
      <c r="I147" s="3" t="str">
        <f>IF(B147&lt;&gt;"",[1]sbb_raw_data!$H146,"")</f>
        <v/>
      </c>
      <c r="J147" s="3" t="str">
        <f>IF(B147&lt;&gt;"",IF([1]sbb_raw_data!$C146="EDE","XETA","Please fill in Segment MIC manually."),"")</f>
        <v/>
      </c>
      <c r="K147" s="12" t="str">
        <f t="shared" si="9"/>
        <v/>
      </c>
      <c r="L147" s="12" t="str">
        <f t="shared" si="10"/>
        <v/>
      </c>
      <c r="N147" s="3">
        <f>IF(B147&lt;&gt;"","",[1]sbb_raw_data!$N146)</f>
        <v>457738990</v>
      </c>
      <c r="O147" s="3" t="str">
        <f>[1]sbb_raw_data!$M146</f>
        <v>cb2viso</v>
      </c>
      <c r="P147" s="3">
        <f>[1]sbb_raw_data!$N146</f>
        <v>457738990</v>
      </c>
      <c r="Q147">
        <f t="shared" si="11"/>
        <v>0</v>
      </c>
    </row>
    <row r="148" spans="1:17" x14ac:dyDescent="0.3">
      <c r="A148" s="5"/>
      <c r="B148" s="20">
        <v>1.7488035226755799E+18</v>
      </c>
      <c r="C148" s="12">
        <v>82029</v>
      </c>
      <c r="D148" s="12">
        <v>82029</v>
      </c>
      <c r="E148" s="12">
        <v>82029</v>
      </c>
      <c r="F148" s="17" t="s">
        <v>153</v>
      </c>
      <c r="G148" s="3">
        <v>501</v>
      </c>
      <c r="H148" s="9">
        <v>43.65</v>
      </c>
      <c r="I148" s="3" t="s">
        <v>26</v>
      </c>
      <c r="J148" s="3" t="s">
        <v>27</v>
      </c>
      <c r="K148" s="12">
        <v>82029</v>
      </c>
      <c r="L148" s="12">
        <v>82029</v>
      </c>
      <c r="N148" s="3"/>
      <c r="O148" s="3" t="s">
        <v>28</v>
      </c>
      <c r="P148" s="3">
        <v>457738990</v>
      </c>
      <c r="Q148">
        <v>21868.649999999998</v>
      </c>
    </row>
    <row r="149" spans="1:17" x14ac:dyDescent="0.3">
      <c r="A149" s="5"/>
      <c r="B149" s="20">
        <v>1.7488035226755799E+18</v>
      </c>
      <c r="C149" s="12">
        <v>82029</v>
      </c>
      <c r="D149" s="12">
        <v>82029</v>
      </c>
      <c r="E149" s="12">
        <v>82029</v>
      </c>
      <c r="F149" s="17" t="s">
        <v>154</v>
      </c>
      <c r="G149" s="3">
        <v>44</v>
      </c>
      <c r="H149" s="9">
        <v>43.65</v>
      </c>
      <c r="I149" s="3" t="s">
        <v>26</v>
      </c>
      <c r="J149" s="3" t="s">
        <v>27</v>
      </c>
      <c r="K149" s="12">
        <v>82029</v>
      </c>
      <c r="L149" s="12">
        <v>82029</v>
      </c>
      <c r="N149" s="3"/>
      <c r="O149" s="3" t="s">
        <v>28</v>
      </c>
      <c r="P149" s="3">
        <v>457738990</v>
      </c>
      <c r="Q149">
        <v>1920.6</v>
      </c>
    </row>
    <row r="150" spans="1:17" x14ac:dyDescent="0.3">
      <c r="A150" s="5"/>
      <c r="B150" s="20">
        <v>1.7488035226755799E+18</v>
      </c>
      <c r="C150" s="12">
        <v>82029</v>
      </c>
      <c r="D150" s="12">
        <v>82029</v>
      </c>
      <c r="E150" s="12">
        <v>82029</v>
      </c>
      <c r="F150" s="17" t="s">
        <v>155</v>
      </c>
      <c r="G150" s="3">
        <v>501</v>
      </c>
      <c r="H150" s="9">
        <v>43.65</v>
      </c>
      <c r="I150" s="3" t="s">
        <v>26</v>
      </c>
      <c r="J150" s="3" t="s">
        <v>27</v>
      </c>
      <c r="K150" s="12">
        <v>82029</v>
      </c>
      <c r="L150" s="12">
        <v>82029</v>
      </c>
      <c r="N150" s="3"/>
      <c r="O150" s="3" t="s">
        <v>28</v>
      </c>
      <c r="P150" s="3">
        <v>457738990</v>
      </c>
      <c r="Q150">
        <v>21868.649999999998</v>
      </c>
    </row>
    <row r="151" spans="1:17" x14ac:dyDescent="0.3">
      <c r="A151" s="5"/>
      <c r="B151" s="20">
        <v>1.7488035226755799E+18</v>
      </c>
      <c r="C151" s="12">
        <v>82029</v>
      </c>
      <c r="D151" s="12">
        <v>82029</v>
      </c>
      <c r="E151" s="12">
        <v>82029</v>
      </c>
      <c r="F151" s="17" t="s">
        <v>156</v>
      </c>
      <c r="G151" s="3">
        <v>457</v>
      </c>
      <c r="H151" s="9">
        <v>43.65</v>
      </c>
      <c r="I151" s="3" t="s">
        <v>26</v>
      </c>
      <c r="J151" s="3" t="s">
        <v>27</v>
      </c>
      <c r="K151" s="12">
        <v>82029</v>
      </c>
      <c r="L151" s="12">
        <v>82029</v>
      </c>
      <c r="N151" s="3"/>
      <c r="O151" s="3" t="s">
        <v>28</v>
      </c>
      <c r="P151" s="3">
        <v>457738990</v>
      </c>
      <c r="Q151">
        <v>19948.05</v>
      </c>
    </row>
    <row r="152" spans="1:17" x14ac:dyDescent="0.3">
      <c r="A152" s="5"/>
      <c r="B152" s="20">
        <v>1.7488035226755799E+18</v>
      </c>
      <c r="C152" s="12">
        <v>82029</v>
      </c>
      <c r="D152" s="12">
        <v>82029</v>
      </c>
      <c r="E152" s="12">
        <v>82029</v>
      </c>
      <c r="F152" s="17" t="s">
        <v>157</v>
      </c>
      <c r="G152" s="3">
        <v>914</v>
      </c>
      <c r="H152" s="9">
        <v>43.65</v>
      </c>
      <c r="I152" s="3" t="s">
        <v>26</v>
      </c>
      <c r="J152" s="3" t="s">
        <v>27</v>
      </c>
      <c r="K152" s="12">
        <v>82029</v>
      </c>
      <c r="L152" s="12">
        <v>82029</v>
      </c>
      <c r="N152" s="3"/>
      <c r="O152" s="3" t="s">
        <v>28</v>
      </c>
      <c r="P152" s="3">
        <v>457738990</v>
      </c>
      <c r="Q152">
        <v>39896.1</v>
      </c>
    </row>
    <row r="153" spans="1:17" x14ac:dyDescent="0.3">
      <c r="A153" s="5"/>
      <c r="B153" s="20">
        <v>1.7488035226755799E+18</v>
      </c>
      <c r="C153" s="12">
        <v>82029</v>
      </c>
      <c r="D153" s="12">
        <v>82029</v>
      </c>
      <c r="E153" s="12">
        <v>82029</v>
      </c>
      <c r="F153" s="17" t="s">
        <v>158</v>
      </c>
      <c r="G153" s="3">
        <v>501</v>
      </c>
      <c r="H153" s="9">
        <v>43.65</v>
      </c>
      <c r="I153" s="3" t="s">
        <v>26</v>
      </c>
      <c r="J153" s="3" t="s">
        <v>27</v>
      </c>
      <c r="K153" s="12">
        <v>82029</v>
      </c>
      <c r="L153" s="12">
        <v>82029</v>
      </c>
      <c r="N153" s="3"/>
      <c r="O153" s="3" t="s">
        <v>28</v>
      </c>
      <c r="P153" s="3">
        <v>457738990</v>
      </c>
      <c r="Q153">
        <v>21868.649999999998</v>
      </c>
    </row>
    <row r="154" spans="1:17" x14ac:dyDescent="0.3">
      <c r="A154" s="5"/>
      <c r="B154" s="20">
        <v>1.7488035226755799E+18</v>
      </c>
      <c r="C154" s="12">
        <v>82029</v>
      </c>
      <c r="D154" s="12">
        <v>82029</v>
      </c>
      <c r="E154" s="12">
        <v>82029</v>
      </c>
      <c r="F154" s="17" t="s">
        <v>159</v>
      </c>
      <c r="G154" s="3">
        <v>457</v>
      </c>
      <c r="H154" s="9">
        <v>43.65</v>
      </c>
      <c r="I154" s="3" t="s">
        <v>26</v>
      </c>
      <c r="J154" s="3" t="s">
        <v>27</v>
      </c>
      <c r="K154" s="12">
        <v>82029</v>
      </c>
      <c r="L154" s="12">
        <v>82029</v>
      </c>
      <c r="N154" s="3"/>
      <c r="O154" s="3" t="s">
        <v>28</v>
      </c>
      <c r="P154" s="3">
        <v>457738990</v>
      </c>
      <c r="Q154">
        <v>19948.05</v>
      </c>
    </row>
    <row r="155" spans="1:17" x14ac:dyDescent="0.3">
      <c r="A155" s="13"/>
      <c r="B155" s="20">
        <v>1.7488035226755799E+18</v>
      </c>
      <c r="C155" s="12">
        <v>82029</v>
      </c>
      <c r="D155" s="12">
        <v>82029</v>
      </c>
      <c r="E155" s="12">
        <v>82029</v>
      </c>
      <c r="F155" s="17" t="s">
        <v>160</v>
      </c>
      <c r="G155" s="3">
        <v>88</v>
      </c>
      <c r="H155" s="9">
        <v>43.65</v>
      </c>
      <c r="I155" s="3" t="s">
        <v>26</v>
      </c>
      <c r="J155" s="3" t="s">
        <v>27</v>
      </c>
      <c r="K155" s="12">
        <v>82029</v>
      </c>
      <c r="L155" s="12">
        <v>82029</v>
      </c>
      <c r="N155" s="3"/>
      <c r="O155" s="3" t="s">
        <v>28</v>
      </c>
      <c r="P155" s="3">
        <v>457738990</v>
      </c>
      <c r="Q155">
        <v>3841.2</v>
      </c>
    </row>
    <row r="156" spans="1:17" x14ac:dyDescent="0.3">
      <c r="A156" s="5"/>
      <c r="B156" s="20">
        <v>1.7488035226755799E+18</v>
      </c>
      <c r="C156" s="12">
        <v>82029</v>
      </c>
      <c r="D156" s="12">
        <v>82029</v>
      </c>
      <c r="E156" s="12">
        <v>82029</v>
      </c>
      <c r="F156" s="17" t="s">
        <v>161</v>
      </c>
      <c r="G156" s="3">
        <v>88</v>
      </c>
      <c r="H156" s="9">
        <v>43.65</v>
      </c>
      <c r="I156" s="3" t="s">
        <v>26</v>
      </c>
      <c r="J156" s="3" t="s">
        <v>27</v>
      </c>
      <c r="K156" s="12">
        <v>82029</v>
      </c>
      <c r="L156" s="12">
        <v>82029</v>
      </c>
      <c r="N156" s="3"/>
      <c r="O156" s="3" t="s">
        <v>28</v>
      </c>
      <c r="P156" s="3">
        <v>457738990</v>
      </c>
      <c r="Q156">
        <v>3841.2</v>
      </c>
    </row>
    <row r="157" spans="1:17" x14ac:dyDescent="0.3">
      <c r="A157" s="5"/>
      <c r="B157" s="20">
        <v>1.7488035226755799E+18</v>
      </c>
      <c r="C157" s="12">
        <v>82029</v>
      </c>
      <c r="D157" s="12">
        <v>82029</v>
      </c>
      <c r="E157" s="12">
        <v>82029</v>
      </c>
      <c r="F157" s="17" t="s">
        <v>162</v>
      </c>
      <c r="G157" s="3">
        <v>1</v>
      </c>
      <c r="H157" s="9">
        <v>43.65</v>
      </c>
      <c r="I157" s="3" t="s">
        <v>26</v>
      </c>
      <c r="J157" s="3" t="s">
        <v>27</v>
      </c>
      <c r="K157" s="12">
        <v>82029</v>
      </c>
      <c r="L157" s="12">
        <v>82029</v>
      </c>
      <c r="N157" s="3"/>
      <c r="O157" s="3" t="s">
        <v>28</v>
      </c>
      <c r="P157" s="3">
        <v>457738990</v>
      </c>
      <c r="Q157">
        <v>43.65</v>
      </c>
    </row>
    <row r="158" spans="1:17" x14ac:dyDescent="0.3">
      <c r="A158" s="5"/>
      <c r="B158" s="20">
        <v>1.7488035226755799E+18</v>
      </c>
      <c r="C158" s="12">
        <v>82029</v>
      </c>
      <c r="D158" s="12">
        <v>82029</v>
      </c>
      <c r="E158" s="12">
        <v>82029</v>
      </c>
      <c r="F158" s="17" t="s">
        <v>163</v>
      </c>
      <c r="G158" s="3">
        <v>88</v>
      </c>
      <c r="H158" s="9">
        <v>43.65</v>
      </c>
      <c r="I158" s="3" t="s">
        <v>26</v>
      </c>
      <c r="J158" s="3" t="s">
        <v>27</v>
      </c>
      <c r="K158" s="12">
        <v>82029</v>
      </c>
      <c r="L158" s="12">
        <v>82029</v>
      </c>
      <c r="N158" s="3"/>
      <c r="O158" s="3" t="s">
        <v>28</v>
      </c>
      <c r="P158" s="3">
        <v>457738990</v>
      </c>
      <c r="Q158">
        <v>3841.2</v>
      </c>
    </row>
    <row r="159" spans="1:17" x14ac:dyDescent="0.3">
      <c r="A159" s="5"/>
      <c r="B159" s="20">
        <v>1.7488035226755799E+18</v>
      </c>
      <c r="C159" s="12">
        <v>82029</v>
      </c>
      <c r="D159" s="12">
        <v>82029</v>
      </c>
      <c r="E159" s="12">
        <v>82029</v>
      </c>
      <c r="F159" s="17" t="s">
        <v>164</v>
      </c>
      <c r="G159" s="3">
        <v>27</v>
      </c>
      <c r="H159" s="9">
        <v>43.65</v>
      </c>
      <c r="I159" s="3" t="s">
        <v>26</v>
      </c>
      <c r="J159" s="3" t="s">
        <v>27</v>
      </c>
      <c r="K159" s="12">
        <v>82029</v>
      </c>
      <c r="L159" s="12">
        <v>82029</v>
      </c>
      <c r="N159" s="3"/>
      <c r="O159" s="3" t="s">
        <v>28</v>
      </c>
      <c r="P159" s="3">
        <v>457738990</v>
      </c>
      <c r="Q159">
        <v>1178.55</v>
      </c>
    </row>
    <row r="160" spans="1:17" x14ac:dyDescent="0.3">
      <c r="A160" s="5"/>
      <c r="B160" s="20">
        <v>1.7488035226755799E+18</v>
      </c>
      <c r="C160" s="12">
        <v>82029</v>
      </c>
      <c r="D160" s="12">
        <v>82029</v>
      </c>
      <c r="E160" s="12">
        <v>82029</v>
      </c>
      <c r="F160" s="17" t="s">
        <v>165</v>
      </c>
      <c r="G160" s="3">
        <v>94</v>
      </c>
      <c r="H160" s="9">
        <v>43.65</v>
      </c>
      <c r="I160" s="3" t="s">
        <v>26</v>
      </c>
      <c r="J160" s="3" t="s">
        <v>27</v>
      </c>
      <c r="K160" s="12">
        <v>82029</v>
      </c>
      <c r="L160" s="12">
        <v>82029</v>
      </c>
      <c r="N160" s="3"/>
      <c r="O160" s="3" t="s">
        <v>28</v>
      </c>
      <c r="P160" s="3">
        <v>457738990</v>
      </c>
      <c r="Q160">
        <v>4103.0999999999995</v>
      </c>
    </row>
    <row r="161" spans="1:17" x14ac:dyDescent="0.3">
      <c r="A161" s="5"/>
      <c r="B161" s="20">
        <v>1.7488035226755799E+18</v>
      </c>
      <c r="C161" s="12">
        <v>82029</v>
      </c>
      <c r="D161" s="12">
        <v>82029</v>
      </c>
      <c r="E161" s="12">
        <v>82029</v>
      </c>
      <c r="F161" s="17" t="s">
        <v>166</v>
      </c>
      <c r="G161" s="3">
        <v>2</v>
      </c>
      <c r="H161" s="9">
        <v>43.65</v>
      </c>
      <c r="I161" s="3" t="s">
        <v>26</v>
      </c>
      <c r="J161" s="3" t="s">
        <v>27</v>
      </c>
      <c r="K161" s="12">
        <v>82029</v>
      </c>
      <c r="L161" s="12">
        <v>82029</v>
      </c>
      <c r="N161" s="3"/>
      <c r="O161" s="3" t="s">
        <v>28</v>
      </c>
      <c r="P161" s="3">
        <v>457738990</v>
      </c>
      <c r="Q161">
        <v>87.3</v>
      </c>
    </row>
    <row r="162" spans="1:17" x14ac:dyDescent="0.3">
      <c r="A162" s="5"/>
      <c r="B162" s="20">
        <v>1.7488035226755799E+18</v>
      </c>
      <c r="C162" s="12">
        <v>82029</v>
      </c>
      <c r="D162" s="12">
        <v>82029</v>
      </c>
      <c r="E162" s="12">
        <v>82029</v>
      </c>
      <c r="F162" s="17" t="s">
        <v>167</v>
      </c>
      <c r="G162" s="3">
        <v>247</v>
      </c>
      <c r="H162" s="9">
        <v>43.65</v>
      </c>
      <c r="I162" s="3" t="s">
        <v>26</v>
      </c>
      <c r="J162" s="3" t="s">
        <v>27</v>
      </c>
      <c r="K162" s="12">
        <v>82029</v>
      </c>
      <c r="L162" s="12">
        <v>82029</v>
      </c>
      <c r="N162" s="3"/>
      <c r="O162" s="3" t="s">
        <v>28</v>
      </c>
      <c r="P162" s="3">
        <v>457738990</v>
      </c>
      <c r="Q162">
        <v>10781.55</v>
      </c>
    </row>
    <row r="163" spans="1:17" x14ac:dyDescent="0.3">
      <c r="A163" s="13"/>
      <c r="B163" s="20">
        <v>1.7488035226755799E+18</v>
      </c>
      <c r="C163" s="12">
        <v>82029</v>
      </c>
      <c r="D163" s="12">
        <v>82029</v>
      </c>
      <c r="E163" s="12">
        <v>82029</v>
      </c>
      <c r="F163" s="17" t="s">
        <v>168</v>
      </c>
      <c r="G163" s="3">
        <v>990</v>
      </c>
      <c r="H163" s="9">
        <v>43.65</v>
      </c>
      <c r="I163" s="3" t="s">
        <v>26</v>
      </c>
      <c r="J163" s="3" t="s">
        <v>27</v>
      </c>
      <c r="K163" s="12">
        <v>82029</v>
      </c>
      <c r="L163" s="12">
        <v>82029</v>
      </c>
      <c r="N163" s="3"/>
      <c r="O163" s="3" t="s">
        <v>28</v>
      </c>
      <c r="P163" s="3">
        <v>457738990</v>
      </c>
      <c r="Q163">
        <v>43213.5</v>
      </c>
    </row>
    <row r="164" spans="1:17" hidden="1" x14ac:dyDescent="0.3">
      <c r="A164" s="5"/>
      <c r="B164" s="20" t="str">
        <f>IF([1]sbb_raw_data!$L163&lt;&gt;"",MID([1]sbb_raw_data!$L163,4,19),"")</f>
        <v/>
      </c>
      <c r="C164" s="12" t="str">
        <f>IF(AND(B164&lt;&gt;"",[1]sbb_raw_data!$O163=""),VLOOKUP(VLOOKUP(P164,N$3:O$1000,2,FALSE),[2]XetraUserIDs!$A$2:$B$12,2,FALSE),"")</f>
        <v/>
      </c>
      <c r="D164" s="12" t="str">
        <f t="shared" ref="D164:D208" si="12">IF(C164&lt;&gt;"",C164,"")</f>
        <v/>
      </c>
      <c r="E164" s="12" t="str">
        <f t="shared" ref="E164:E208" si="13">IF(D164&lt;&gt;"",D164,"")</f>
        <v/>
      </c>
      <c r="F164" s="17" t="str">
        <f>IF(B164&lt;&gt;"",CONCATENATE(MID([1]sbb_raw_data!$A163,7,4),"-",MID([1]sbb_raw_data!$A163,4,2),"-",LEFT([1]sbb_raw_data!$A163,2),"T",RIGHT([1]sbb_raw_data!$A163,15),"Z"),"")</f>
        <v/>
      </c>
      <c r="G164" s="3" t="str">
        <f>IF(B164&lt;&gt;"",[1]sbb_raw_data!$I163,"")</f>
        <v/>
      </c>
      <c r="H164" s="9" t="str">
        <f>IF(B164&lt;&gt;"",[1]sbb_raw_data!$J163,"")</f>
        <v/>
      </c>
      <c r="I164" s="3" t="str">
        <f>IF(B164&lt;&gt;"",[1]sbb_raw_data!$H163,"")</f>
        <v/>
      </c>
      <c r="J164" s="3" t="str">
        <f>IF(B164&lt;&gt;"",IF([1]sbb_raw_data!$C163="EDE","XETA","Please fill in Segment MIC manually."),"")</f>
        <v/>
      </c>
      <c r="K164" s="12" t="str">
        <f t="shared" ref="K164:K208" si="14">IF(B164&lt;&gt;"",C164,"")</f>
        <v/>
      </c>
      <c r="L164" s="12" t="str">
        <f t="shared" ref="L164:L208" si="15">IF(B164&lt;&gt;"",C164,"")</f>
        <v/>
      </c>
      <c r="N164" s="3">
        <f>IF(B164&lt;&gt;"","",[1]sbb_raw_data!$N163)</f>
        <v>457741466</v>
      </c>
      <c r="O164" s="3" t="str">
        <f>[1]sbb_raw_data!$M163</f>
        <v>cb2viso</v>
      </c>
      <c r="P164" s="3">
        <f>[1]sbb_raw_data!$N163</f>
        <v>457741466</v>
      </c>
      <c r="Q164">
        <f t="shared" si="11"/>
        <v>0</v>
      </c>
    </row>
    <row r="165" spans="1:17" x14ac:dyDescent="0.3">
      <c r="A165" s="5"/>
      <c r="B165" s="20">
        <v>1.74880352267489E+18</v>
      </c>
      <c r="C165" s="12">
        <v>82029</v>
      </c>
      <c r="D165" s="12">
        <v>82029</v>
      </c>
      <c r="E165" s="12">
        <v>82029</v>
      </c>
      <c r="F165" s="17" t="s">
        <v>169</v>
      </c>
      <c r="G165" s="3">
        <v>23</v>
      </c>
      <c r="H165" s="9">
        <v>43.4</v>
      </c>
      <c r="I165" s="3" t="s">
        <v>26</v>
      </c>
      <c r="J165" s="3" t="s">
        <v>27</v>
      </c>
      <c r="K165" s="12">
        <v>82029</v>
      </c>
      <c r="L165" s="12">
        <v>82029</v>
      </c>
      <c r="N165" s="3"/>
      <c r="O165" s="3" t="s">
        <v>28</v>
      </c>
      <c r="P165" s="3">
        <v>457741466</v>
      </c>
      <c r="Q165">
        <v>998.19999999999993</v>
      </c>
    </row>
    <row r="166" spans="1:17" x14ac:dyDescent="0.3">
      <c r="A166" s="5"/>
      <c r="B166" s="20">
        <v>1.74880352267489E+18</v>
      </c>
      <c r="C166" s="12">
        <v>82029</v>
      </c>
      <c r="D166" s="12">
        <v>82029</v>
      </c>
      <c r="E166" s="12">
        <v>82029</v>
      </c>
      <c r="F166" s="17" t="s">
        <v>170</v>
      </c>
      <c r="G166" s="3">
        <v>722</v>
      </c>
      <c r="H166" s="9">
        <v>43.4</v>
      </c>
      <c r="I166" s="3" t="s">
        <v>26</v>
      </c>
      <c r="J166" s="3" t="s">
        <v>27</v>
      </c>
      <c r="K166" s="12">
        <v>82029</v>
      </c>
      <c r="L166" s="12">
        <v>82029</v>
      </c>
      <c r="N166" s="3"/>
      <c r="O166" s="3" t="s">
        <v>28</v>
      </c>
      <c r="P166" s="3">
        <v>457741466</v>
      </c>
      <c r="Q166">
        <v>31334.799999999999</v>
      </c>
    </row>
    <row r="167" spans="1:17" x14ac:dyDescent="0.3">
      <c r="A167" s="5"/>
      <c r="B167" s="20">
        <v>1.74880352267489E+18</v>
      </c>
      <c r="C167" s="12">
        <v>82029</v>
      </c>
      <c r="D167" s="12">
        <v>82029</v>
      </c>
      <c r="E167" s="12">
        <v>82029</v>
      </c>
      <c r="F167" s="17" t="s">
        <v>171</v>
      </c>
      <c r="G167" s="3">
        <v>257</v>
      </c>
      <c r="H167" s="9">
        <v>43.4</v>
      </c>
      <c r="I167" s="3" t="s">
        <v>26</v>
      </c>
      <c r="J167" s="3" t="s">
        <v>27</v>
      </c>
      <c r="K167" s="12">
        <v>82029</v>
      </c>
      <c r="L167" s="12">
        <v>82029</v>
      </c>
      <c r="N167" s="3"/>
      <c r="O167" s="3" t="s">
        <v>28</v>
      </c>
      <c r="P167" s="3">
        <v>457741466</v>
      </c>
      <c r="Q167">
        <v>11153.8</v>
      </c>
    </row>
    <row r="168" spans="1:17" x14ac:dyDescent="0.3">
      <c r="A168" s="5"/>
      <c r="B168" s="20">
        <v>1.74880352267489E+18</v>
      </c>
      <c r="C168" s="12">
        <v>82029</v>
      </c>
      <c r="D168" s="12">
        <v>82029</v>
      </c>
      <c r="E168" s="12">
        <v>82029</v>
      </c>
      <c r="F168" s="17" t="s">
        <v>172</v>
      </c>
      <c r="G168" s="3">
        <v>501</v>
      </c>
      <c r="H168" s="9">
        <v>43.4</v>
      </c>
      <c r="I168" s="3" t="s">
        <v>26</v>
      </c>
      <c r="J168" s="3" t="s">
        <v>27</v>
      </c>
      <c r="K168" s="12">
        <v>82029</v>
      </c>
      <c r="L168" s="12">
        <v>82029</v>
      </c>
      <c r="N168" s="3"/>
      <c r="O168" s="3" t="s">
        <v>28</v>
      </c>
      <c r="P168" s="3">
        <v>457741466</v>
      </c>
      <c r="Q168">
        <v>21743.399999999998</v>
      </c>
    </row>
    <row r="169" spans="1:17" x14ac:dyDescent="0.3">
      <c r="A169" s="5"/>
      <c r="B169" s="20">
        <v>1.74880352267489E+18</v>
      </c>
      <c r="C169" s="12">
        <v>82029</v>
      </c>
      <c r="D169" s="12">
        <v>82029</v>
      </c>
      <c r="E169" s="12">
        <v>82029</v>
      </c>
      <c r="F169" s="17" t="s">
        <v>173</v>
      </c>
      <c r="G169" s="3">
        <v>501</v>
      </c>
      <c r="H169" s="9">
        <v>43.4</v>
      </c>
      <c r="I169" s="3" t="s">
        <v>26</v>
      </c>
      <c r="J169" s="3" t="s">
        <v>27</v>
      </c>
      <c r="K169" s="12">
        <v>82029</v>
      </c>
      <c r="L169" s="12">
        <v>82029</v>
      </c>
      <c r="N169" s="3"/>
      <c r="O169" s="3" t="s">
        <v>28</v>
      </c>
      <c r="P169" s="3">
        <v>457741466</v>
      </c>
      <c r="Q169">
        <v>21743.399999999998</v>
      </c>
    </row>
    <row r="170" spans="1:17" x14ac:dyDescent="0.3">
      <c r="A170" s="5"/>
      <c r="B170" s="20">
        <v>1.74880352267489E+18</v>
      </c>
      <c r="C170" s="12">
        <v>82029</v>
      </c>
      <c r="D170" s="12">
        <v>82029</v>
      </c>
      <c r="E170" s="12">
        <v>82029</v>
      </c>
      <c r="F170" s="17" t="s">
        <v>174</v>
      </c>
      <c r="G170" s="3">
        <v>239</v>
      </c>
      <c r="H170" s="9">
        <v>43.4</v>
      </c>
      <c r="I170" s="3" t="s">
        <v>26</v>
      </c>
      <c r="J170" s="3" t="s">
        <v>27</v>
      </c>
      <c r="K170" s="12">
        <v>82029</v>
      </c>
      <c r="L170" s="12">
        <v>82029</v>
      </c>
      <c r="N170" s="3"/>
      <c r="O170" s="3" t="s">
        <v>28</v>
      </c>
      <c r="P170" s="3">
        <v>457741466</v>
      </c>
      <c r="Q170">
        <v>10372.6</v>
      </c>
    </row>
    <row r="171" spans="1:17" x14ac:dyDescent="0.3">
      <c r="A171" s="13"/>
      <c r="B171" s="20">
        <v>1.74880352267489E+18</v>
      </c>
      <c r="C171" s="12">
        <v>82029</v>
      </c>
      <c r="D171" s="12">
        <v>82029</v>
      </c>
      <c r="E171" s="12">
        <v>82029</v>
      </c>
      <c r="F171" s="17" t="s">
        <v>175</v>
      </c>
      <c r="G171" s="3">
        <v>503</v>
      </c>
      <c r="H171" s="9">
        <v>43.4</v>
      </c>
      <c r="I171" s="3" t="s">
        <v>26</v>
      </c>
      <c r="J171" s="3" t="s">
        <v>27</v>
      </c>
      <c r="K171" s="12">
        <v>82029</v>
      </c>
      <c r="L171" s="12">
        <v>82029</v>
      </c>
      <c r="N171" s="3"/>
      <c r="O171" s="3" t="s">
        <v>28</v>
      </c>
      <c r="P171" s="3">
        <v>457741466</v>
      </c>
      <c r="Q171">
        <v>21830.2</v>
      </c>
    </row>
    <row r="172" spans="1:17" x14ac:dyDescent="0.3">
      <c r="A172" s="5"/>
      <c r="B172" s="20">
        <v>1.74880352267489E+18</v>
      </c>
      <c r="C172" s="12">
        <v>82029</v>
      </c>
      <c r="D172" s="12">
        <v>82029</v>
      </c>
      <c r="E172" s="12">
        <v>82029</v>
      </c>
      <c r="F172" s="17" t="s">
        <v>176</v>
      </c>
      <c r="G172" s="3">
        <v>336</v>
      </c>
      <c r="H172" s="9">
        <v>43.4</v>
      </c>
      <c r="I172" s="3" t="s">
        <v>26</v>
      </c>
      <c r="J172" s="3" t="s">
        <v>27</v>
      </c>
      <c r="K172" s="12">
        <v>82029</v>
      </c>
      <c r="L172" s="12">
        <v>82029</v>
      </c>
      <c r="N172" s="3"/>
      <c r="O172" s="3" t="s">
        <v>28</v>
      </c>
      <c r="P172" s="3">
        <v>457741466</v>
      </c>
      <c r="Q172">
        <v>14582.4</v>
      </c>
    </row>
    <row r="173" spans="1:17" x14ac:dyDescent="0.3">
      <c r="A173" s="5"/>
      <c r="B173" s="20">
        <v>1.74880352267489E+18</v>
      </c>
      <c r="C173" s="12">
        <v>82029</v>
      </c>
      <c r="D173" s="12">
        <v>82029</v>
      </c>
      <c r="E173" s="12">
        <v>82029</v>
      </c>
      <c r="F173" s="17" t="s">
        <v>177</v>
      </c>
      <c r="G173" s="3">
        <v>102</v>
      </c>
      <c r="H173" s="9">
        <v>43.4</v>
      </c>
      <c r="I173" s="3" t="s">
        <v>26</v>
      </c>
      <c r="J173" s="3" t="s">
        <v>27</v>
      </c>
      <c r="K173" s="12">
        <v>82029</v>
      </c>
      <c r="L173" s="12">
        <v>82029</v>
      </c>
      <c r="N173" s="3"/>
      <c r="O173" s="3" t="s">
        <v>28</v>
      </c>
      <c r="P173" s="3">
        <v>457741466</v>
      </c>
      <c r="Q173">
        <v>4426.8</v>
      </c>
    </row>
    <row r="174" spans="1:17" x14ac:dyDescent="0.3">
      <c r="A174" s="5"/>
      <c r="B174" s="20">
        <v>1.74880352267489E+18</v>
      </c>
      <c r="C174" s="12">
        <v>82029</v>
      </c>
      <c r="D174" s="12">
        <v>82029</v>
      </c>
      <c r="E174" s="12">
        <v>82029</v>
      </c>
      <c r="F174" s="17" t="s">
        <v>178</v>
      </c>
      <c r="G174" s="3">
        <v>646</v>
      </c>
      <c r="H174" s="9">
        <v>43.4</v>
      </c>
      <c r="I174" s="3" t="s">
        <v>26</v>
      </c>
      <c r="J174" s="3" t="s">
        <v>27</v>
      </c>
      <c r="K174" s="12">
        <v>82029</v>
      </c>
      <c r="L174" s="12">
        <v>82029</v>
      </c>
      <c r="N174" s="3"/>
      <c r="O174" s="3" t="s">
        <v>28</v>
      </c>
      <c r="P174" s="3">
        <v>457741466</v>
      </c>
      <c r="Q174">
        <v>28036.399999999998</v>
      </c>
    </row>
    <row r="175" spans="1:17" x14ac:dyDescent="0.3">
      <c r="A175" s="5"/>
      <c r="B175" s="20">
        <v>1.74880352267489E+18</v>
      </c>
      <c r="C175" s="12">
        <v>82029</v>
      </c>
      <c r="D175" s="12">
        <v>82029</v>
      </c>
      <c r="E175" s="12">
        <v>82029</v>
      </c>
      <c r="F175" s="17" t="s">
        <v>179</v>
      </c>
      <c r="G175" s="3">
        <v>178</v>
      </c>
      <c r="H175" s="9">
        <v>43.4</v>
      </c>
      <c r="I175" s="3" t="s">
        <v>26</v>
      </c>
      <c r="J175" s="3" t="s">
        <v>27</v>
      </c>
      <c r="K175" s="12">
        <v>82029</v>
      </c>
      <c r="L175" s="12">
        <v>82029</v>
      </c>
      <c r="N175" s="3"/>
      <c r="O175" s="3" t="s">
        <v>28</v>
      </c>
      <c r="P175" s="3">
        <v>457741466</v>
      </c>
      <c r="Q175">
        <v>7725.2</v>
      </c>
    </row>
    <row r="176" spans="1:17" hidden="1" x14ac:dyDescent="0.3">
      <c r="A176" s="5"/>
      <c r="B176" s="20" t="str">
        <f>IF([1]sbb_raw_data!$L175&lt;&gt;"",MID([1]sbb_raw_data!$L175,4,19),"")</f>
        <v/>
      </c>
      <c r="C176" s="12" t="str">
        <f>IF(AND(B176&lt;&gt;"",[1]sbb_raw_data!$O175=""),VLOOKUP(VLOOKUP(P176,N$3:O$1000,2,FALSE),[2]XetraUserIDs!$A$2:$B$12,2,FALSE),"")</f>
        <v/>
      </c>
      <c r="D176" s="12" t="str">
        <f t="shared" si="12"/>
        <v/>
      </c>
      <c r="E176" s="12" t="str">
        <f t="shared" si="13"/>
        <v/>
      </c>
      <c r="F176" s="17" t="str">
        <f>IF(B176&lt;&gt;"",CONCATENATE(MID([1]sbb_raw_data!$A175,7,4),"-",MID([1]sbb_raw_data!$A175,4,2),"-",LEFT([1]sbb_raw_data!$A175,2),"T",RIGHT([1]sbb_raw_data!$A175,15),"Z"),"")</f>
        <v/>
      </c>
      <c r="G176" s="3" t="str">
        <f>IF(B176&lt;&gt;"",[1]sbb_raw_data!$I175,"")</f>
        <v/>
      </c>
      <c r="H176" s="9" t="str">
        <f>IF(B176&lt;&gt;"",[1]sbb_raw_data!$J175,"")</f>
        <v/>
      </c>
      <c r="I176" s="3" t="str">
        <f>IF(B176&lt;&gt;"",[1]sbb_raw_data!$H175,"")</f>
        <v/>
      </c>
      <c r="J176" s="3" t="str">
        <f>IF(B176&lt;&gt;"",IF([1]sbb_raw_data!$C175="EDE","XETA","Please fill in Segment MIC manually."),"")</f>
        <v/>
      </c>
      <c r="K176" s="12" t="str">
        <f t="shared" si="14"/>
        <v/>
      </c>
      <c r="L176" s="12" t="str">
        <f t="shared" si="15"/>
        <v/>
      </c>
      <c r="N176" s="3">
        <f>IF(B176&lt;&gt;"","",[1]sbb_raw_data!$N175)</f>
        <v>457741466</v>
      </c>
      <c r="O176" s="3" t="str">
        <f>[1]sbb_raw_data!$M175</f>
        <v>cb2viso</v>
      </c>
      <c r="P176" s="3">
        <f>[1]sbb_raw_data!$N175</f>
        <v>457741466</v>
      </c>
      <c r="Q176">
        <f t="shared" si="11"/>
        <v>0</v>
      </c>
    </row>
    <row r="177" spans="1:17" x14ac:dyDescent="0.3">
      <c r="A177" s="5"/>
      <c r="B177" s="20">
        <v>1.7488035226759099E+18</v>
      </c>
      <c r="C177" s="12">
        <v>82029</v>
      </c>
      <c r="D177" s="12">
        <v>82029</v>
      </c>
      <c r="E177" s="12">
        <v>82029</v>
      </c>
      <c r="F177" s="17" t="s">
        <v>180</v>
      </c>
      <c r="G177" s="3">
        <v>501</v>
      </c>
      <c r="H177" s="9">
        <v>43.6</v>
      </c>
      <c r="I177" s="3" t="s">
        <v>26</v>
      </c>
      <c r="J177" s="3" t="s">
        <v>27</v>
      </c>
      <c r="K177" s="12">
        <v>82029</v>
      </c>
      <c r="L177" s="12">
        <v>82029</v>
      </c>
      <c r="N177" s="3"/>
      <c r="O177" s="3" t="s">
        <v>28</v>
      </c>
      <c r="P177" s="3">
        <v>457741466</v>
      </c>
      <c r="Q177">
        <v>21843.600000000002</v>
      </c>
    </row>
    <row r="178" spans="1:17" x14ac:dyDescent="0.3">
      <c r="A178" s="5"/>
      <c r="B178" s="20">
        <v>1.7488035226759099E+18</v>
      </c>
      <c r="C178" s="12">
        <v>82029</v>
      </c>
      <c r="D178" s="12">
        <v>82029</v>
      </c>
      <c r="E178" s="12">
        <v>82029</v>
      </c>
      <c r="F178" s="17" t="s">
        <v>181</v>
      </c>
      <c r="G178" s="3">
        <v>161</v>
      </c>
      <c r="H178" s="9">
        <v>43.6</v>
      </c>
      <c r="I178" s="3" t="s">
        <v>26</v>
      </c>
      <c r="J178" s="3" t="s">
        <v>27</v>
      </c>
      <c r="K178" s="12">
        <v>82029</v>
      </c>
      <c r="L178" s="12">
        <v>82029</v>
      </c>
      <c r="N178" s="3"/>
      <c r="O178" s="3" t="s">
        <v>28</v>
      </c>
      <c r="P178" s="3">
        <v>457741466</v>
      </c>
      <c r="Q178">
        <v>7019.6</v>
      </c>
    </row>
    <row r="179" spans="1:17" x14ac:dyDescent="0.3">
      <c r="A179" s="13"/>
      <c r="B179" s="20">
        <v>1.7488035226759099E+18</v>
      </c>
      <c r="C179" s="12">
        <v>82029</v>
      </c>
      <c r="D179" s="12">
        <v>82029</v>
      </c>
      <c r="E179" s="12">
        <v>82029</v>
      </c>
      <c r="F179" s="17" t="s">
        <v>182</v>
      </c>
      <c r="G179" s="3">
        <v>330</v>
      </c>
      <c r="H179" s="9">
        <v>43.6</v>
      </c>
      <c r="I179" s="3" t="s">
        <v>26</v>
      </c>
      <c r="J179" s="3" t="s">
        <v>27</v>
      </c>
      <c r="K179" s="12">
        <v>82029</v>
      </c>
      <c r="L179" s="12">
        <v>82029</v>
      </c>
      <c r="N179" s="3"/>
      <c r="O179" s="3" t="s">
        <v>28</v>
      </c>
      <c r="P179" s="3">
        <v>457741466</v>
      </c>
      <c r="Q179">
        <v>14388</v>
      </c>
    </row>
    <row r="180" spans="1:17" hidden="1" x14ac:dyDescent="0.3">
      <c r="A180" s="5"/>
      <c r="B180" s="20" t="str">
        <f>IF([1]sbb_raw_data!$L179&lt;&gt;"",MID([1]sbb_raw_data!$L179,4,19),"")</f>
        <v/>
      </c>
      <c r="C180" s="12" t="str">
        <f>IF(AND(B180&lt;&gt;"",[1]sbb_raw_data!$O179=""),VLOOKUP(VLOOKUP(P180,N$3:O$1000,2,FALSE),[2]XetraUserIDs!$A$2:$B$12,2,FALSE),"")</f>
        <v/>
      </c>
      <c r="D180" s="12" t="str">
        <f t="shared" si="12"/>
        <v/>
      </c>
      <c r="E180" s="12" t="str">
        <f t="shared" si="13"/>
        <v/>
      </c>
      <c r="F180" s="17" t="str">
        <f>IF(B180&lt;&gt;"",CONCATENATE(MID([1]sbb_raw_data!$A179,7,4),"-",MID([1]sbb_raw_data!$A179,4,2),"-",LEFT([1]sbb_raw_data!$A179,2),"T",RIGHT([1]sbb_raw_data!$A179,15),"Z"),"")</f>
        <v/>
      </c>
      <c r="G180" s="3" t="str">
        <f>IF(B180&lt;&gt;"",[1]sbb_raw_data!$I179,"")</f>
        <v/>
      </c>
      <c r="H180" s="9" t="str">
        <f>IF(B180&lt;&gt;"",[1]sbb_raw_data!$J179,"")</f>
        <v/>
      </c>
      <c r="I180" s="3" t="str">
        <f>IF(B180&lt;&gt;"",[1]sbb_raw_data!$H179,"")</f>
        <v/>
      </c>
      <c r="J180" s="3" t="str">
        <f>IF(B180&lt;&gt;"",IF([1]sbb_raw_data!$C179="EDE","XETA","Please fill in Segment MIC manually."),"")</f>
        <v/>
      </c>
      <c r="K180" s="12" t="str">
        <f t="shared" si="14"/>
        <v/>
      </c>
      <c r="L180" s="12" t="str">
        <f t="shared" si="15"/>
        <v/>
      </c>
      <c r="N180" s="3">
        <f>IF(B180&lt;&gt;"","",[1]sbb_raw_data!$N179)</f>
        <v>457745600</v>
      </c>
      <c r="O180" s="3" t="str">
        <f>[1]sbb_raw_data!$M179</f>
        <v>cb2viso</v>
      </c>
      <c r="P180" s="3">
        <f>[1]sbb_raw_data!$N179</f>
        <v>457745600</v>
      </c>
      <c r="Q180">
        <f t="shared" si="11"/>
        <v>0</v>
      </c>
    </row>
    <row r="181" spans="1:17" hidden="1" x14ac:dyDescent="0.3">
      <c r="A181" s="5"/>
      <c r="B181" s="20" t="str">
        <f>IF([1]sbb_raw_data!$L180&lt;&gt;"",MID([1]sbb_raw_data!$L180,4,19),"")</f>
        <v/>
      </c>
      <c r="C181" s="12" t="str">
        <f>IF(AND(B181&lt;&gt;"",[1]sbb_raw_data!$O180=""),VLOOKUP(VLOOKUP(P181,N$3:O$1000,2,FALSE),[2]XetraUserIDs!$A$2:$B$12,2,FALSE),"")</f>
        <v/>
      </c>
      <c r="D181" s="12" t="str">
        <f t="shared" si="12"/>
        <v/>
      </c>
      <c r="E181" s="12" t="str">
        <f t="shared" si="13"/>
        <v/>
      </c>
      <c r="F181" s="17" t="str">
        <f>IF(B181&lt;&gt;"",CONCATENATE(MID([1]sbb_raw_data!$A180,7,4),"-",MID([1]sbb_raw_data!$A180,4,2),"-",LEFT([1]sbb_raw_data!$A180,2),"T",RIGHT([1]sbb_raw_data!$A180,15),"Z"),"")</f>
        <v/>
      </c>
      <c r="G181" s="3" t="str">
        <f>IF(B181&lt;&gt;"",[1]sbb_raw_data!$I180,"")</f>
        <v/>
      </c>
      <c r="H181" s="9" t="str">
        <f>IF(B181&lt;&gt;"",[1]sbb_raw_data!$J180,"")</f>
        <v/>
      </c>
      <c r="I181" s="3" t="str">
        <f>IF(B181&lt;&gt;"",[1]sbb_raw_data!$H180,"")</f>
        <v/>
      </c>
      <c r="J181" s="3" t="str">
        <f>IF(B181&lt;&gt;"",IF([1]sbb_raw_data!$C180="EDE","XETA","Please fill in Segment MIC manually."),"")</f>
        <v/>
      </c>
      <c r="K181" s="12" t="str">
        <f t="shared" si="14"/>
        <v/>
      </c>
      <c r="L181" s="12" t="str">
        <f t="shared" si="15"/>
        <v/>
      </c>
      <c r="N181" s="3">
        <f>IF(B181&lt;&gt;"","",[1]sbb_raw_data!$N180)</f>
        <v>457745600</v>
      </c>
      <c r="O181" s="3" t="str">
        <f>[1]sbb_raw_data!$M180</f>
        <v>cb2viso</v>
      </c>
      <c r="P181" s="3">
        <f>[1]sbb_raw_data!$N180</f>
        <v>457745600</v>
      </c>
      <c r="Q181">
        <f t="shared" si="11"/>
        <v>0</v>
      </c>
    </row>
    <row r="182" spans="1:17" x14ac:dyDescent="0.3">
      <c r="A182" s="5"/>
      <c r="B182" s="20">
        <v>1.74880352267519E+18</v>
      </c>
      <c r="C182" s="12">
        <v>82029</v>
      </c>
      <c r="D182" s="12">
        <v>82029</v>
      </c>
      <c r="E182" s="12">
        <v>82029</v>
      </c>
      <c r="F182" s="17" t="s">
        <v>183</v>
      </c>
      <c r="G182" s="3">
        <v>501</v>
      </c>
      <c r="H182" s="9">
        <v>43.5</v>
      </c>
      <c r="I182" s="3" t="s">
        <v>26</v>
      </c>
      <c r="J182" s="3" t="s">
        <v>27</v>
      </c>
      <c r="K182" s="12">
        <v>82029</v>
      </c>
      <c r="L182" s="12">
        <v>82029</v>
      </c>
      <c r="N182" s="3"/>
      <c r="O182" s="3" t="s">
        <v>28</v>
      </c>
      <c r="P182" s="3">
        <v>457745600</v>
      </c>
      <c r="Q182">
        <v>21793.5</v>
      </c>
    </row>
    <row r="183" spans="1:17" x14ac:dyDescent="0.3">
      <c r="A183" s="5"/>
      <c r="B183" s="20">
        <v>1.74880352267519E+18</v>
      </c>
      <c r="C183" s="12">
        <v>82029</v>
      </c>
      <c r="D183" s="12">
        <v>82029</v>
      </c>
      <c r="E183" s="12">
        <v>82029</v>
      </c>
      <c r="F183" s="17" t="s">
        <v>184</v>
      </c>
      <c r="G183" s="3">
        <v>501</v>
      </c>
      <c r="H183" s="9">
        <v>43.5</v>
      </c>
      <c r="I183" s="3" t="s">
        <v>26</v>
      </c>
      <c r="J183" s="3" t="s">
        <v>27</v>
      </c>
      <c r="K183" s="12">
        <v>82029</v>
      </c>
      <c r="L183" s="12">
        <v>82029</v>
      </c>
      <c r="N183" s="3"/>
      <c r="O183" s="3" t="s">
        <v>28</v>
      </c>
      <c r="P183" s="3">
        <v>457745600</v>
      </c>
      <c r="Q183">
        <v>21793.5</v>
      </c>
    </row>
    <row r="184" spans="1:17" x14ac:dyDescent="0.3">
      <c r="A184" s="5"/>
      <c r="B184" s="20">
        <v>1.74880352267519E+18</v>
      </c>
      <c r="C184" s="12">
        <v>82029</v>
      </c>
      <c r="D184" s="12">
        <v>82029</v>
      </c>
      <c r="E184" s="12">
        <v>82029</v>
      </c>
      <c r="F184" s="17" t="s">
        <v>185</v>
      </c>
      <c r="G184" s="3">
        <v>501</v>
      </c>
      <c r="H184" s="9">
        <v>43.5</v>
      </c>
      <c r="I184" s="3" t="s">
        <v>26</v>
      </c>
      <c r="J184" s="3" t="s">
        <v>27</v>
      </c>
      <c r="K184" s="12">
        <v>82029</v>
      </c>
      <c r="L184" s="12">
        <v>82029</v>
      </c>
      <c r="N184" s="3"/>
      <c r="O184" s="3" t="s">
        <v>28</v>
      </c>
      <c r="P184" s="3">
        <v>457745600</v>
      </c>
      <c r="Q184">
        <v>21793.5</v>
      </c>
    </row>
    <row r="185" spans="1:17" x14ac:dyDescent="0.3">
      <c r="A185" s="5"/>
      <c r="B185" s="20">
        <v>1.74880352267519E+18</v>
      </c>
      <c r="C185" s="12">
        <v>82029</v>
      </c>
      <c r="D185" s="12">
        <v>82029</v>
      </c>
      <c r="E185" s="12">
        <v>82029</v>
      </c>
      <c r="F185" s="17" t="s">
        <v>186</v>
      </c>
      <c r="G185" s="3">
        <v>67</v>
      </c>
      <c r="H185" s="9">
        <v>43.5</v>
      </c>
      <c r="I185" s="3" t="s">
        <v>26</v>
      </c>
      <c r="J185" s="3" t="s">
        <v>27</v>
      </c>
      <c r="K185" s="12">
        <v>82029</v>
      </c>
      <c r="L185" s="12">
        <v>82029</v>
      </c>
      <c r="N185" s="3"/>
      <c r="O185" s="3" t="s">
        <v>28</v>
      </c>
      <c r="P185" s="3">
        <v>457745600</v>
      </c>
      <c r="Q185">
        <v>2914.5</v>
      </c>
    </row>
    <row r="186" spans="1:17" x14ac:dyDescent="0.3">
      <c r="A186" s="5"/>
      <c r="B186" s="20">
        <v>1.74880352267519E+18</v>
      </c>
      <c r="C186" s="12">
        <v>82029</v>
      </c>
      <c r="D186" s="12">
        <v>82029</v>
      </c>
      <c r="E186" s="12">
        <v>82029</v>
      </c>
      <c r="F186" s="17" t="s">
        <v>187</v>
      </c>
      <c r="G186" s="3">
        <v>434</v>
      </c>
      <c r="H186" s="9">
        <v>43.5</v>
      </c>
      <c r="I186" s="3" t="s">
        <v>26</v>
      </c>
      <c r="J186" s="3" t="s">
        <v>27</v>
      </c>
      <c r="K186" s="12">
        <v>82029</v>
      </c>
      <c r="L186" s="12">
        <v>82029</v>
      </c>
      <c r="N186" s="3"/>
      <c r="O186" s="3" t="s">
        <v>28</v>
      </c>
      <c r="P186" s="3">
        <v>457745600</v>
      </c>
      <c r="Q186">
        <v>18879</v>
      </c>
    </row>
    <row r="187" spans="1:17" x14ac:dyDescent="0.3">
      <c r="A187" s="13"/>
      <c r="B187" s="20">
        <v>1.74880352267519E+18</v>
      </c>
      <c r="C187" s="12">
        <v>82029</v>
      </c>
      <c r="D187" s="12">
        <v>82029</v>
      </c>
      <c r="E187" s="12">
        <v>82029</v>
      </c>
      <c r="F187" s="17" t="s">
        <v>188</v>
      </c>
      <c r="G187" s="3">
        <v>434</v>
      </c>
      <c r="H187" s="9">
        <v>43.5</v>
      </c>
      <c r="I187" s="3" t="s">
        <v>26</v>
      </c>
      <c r="J187" s="3" t="s">
        <v>27</v>
      </c>
      <c r="K187" s="12">
        <v>82029</v>
      </c>
      <c r="L187" s="12">
        <v>82029</v>
      </c>
      <c r="N187" s="3"/>
      <c r="O187" s="3" t="s">
        <v>28</v>
      </c>
      <c r="P187" s="3">
        <v>457745600</v>
      </c>
      <c r="Q187">
        <v>18879</v>
      </c>
    </row>
    <row r="188" spans="1:17" x14ac:dyDescent="0.3">
      <c r="A188" s="5"/>
      <c r="B188" s="20">
        <v>1.74880352267519E+18</v>
      </c>
      <c r="C188" s="12">
        <v>82029</v>
      </c>
      <c r="D188" s="12">
        <v>82029</v>
      </c>
      <c r="E188" s="12">
        <v>82029</v>
      </c>
      <c r="F188" s="17" t="s">
        <v>189</v>
      </c>
      <c r="G188" s="3">
        <v>67</v>
      </c>
      <c r="H188" s="9">
        <v>43.5</v>
      </c>
      <c r="I188" s="3" t="s">
        <v>26</v>
      </c>
      <c r="J188" s="3" t="s">
        <v>27</v>
      </c>
      <c r="K188" s="12">
        <v>82029</v>
      </c>
      <c r="L188" s="12">
        <v>82029</v>
      </c>
      <c r="N188" s="3"/>
      <c r="O188" s="3" t="s">
        <v>28</v>
      </c>
      <c r="P188" s="3">
        <v>457745600</v>
      </c>
      <c r="Q188">
        <v>2914.5</v>
      </c>
    </row>
    <row r="189" spans="1:17" x14ac:dyDescent="0.3">
      <c r="A189" s="5"/>
      <c r="B189" s="20">
        <v>1.74880352267519E+18</v>
      </c>
      <c r="C189" s="12">
        <v>82029</v>
      </c>
      <c r="D189" s="12">
        <v>82029</v>
      </c>
      <c r="E189" s="12">
        <v>82029</v>
      </c>
      <c r="F189" s="17" t="s">
        <v>190</v>
      </c>
      <c r="G189" s="3">
        <v>6</v>
      </c>
      <c r="H189" s="9">
        <v>43.5</v>
      </c>
      <c r="I189" s="3" t="s">
        <v>26</v>
      </c>
      <c r="J189" s="3" t="s">
        <v>27</v>
      </c>
      <c r="K189" s="12">
        <v>82029</v>
      </c>
      <c r="L189" s="12">
        <v>82029</v>
      </c>
      <c r="N189" s="3"/>
      <c r="O189" s="3" t="s">
        <v>28</v>
      </c>
      <c r="P189" s="3">
        <v>457745600</v>
      </c>
      <c r="Q189">
        <v>261</v>
      </c>
    </row>
    <row r="190" spans="1:17" x14ac:dyDescent="0.3">
      <c r="A190" s="5"/>
      <c r="B190" s="20">
        <v>1.74880352267519E+18</v>
      </c>
      <c r="C190" s="12">
        <v>82029</v>
      </c>
      <c r="D190" s="12">
        <v>82029</v>
      </c>
      <c r="E190" s="12">
        <v>82029</v>
      </c>
      <c r="F190" s="17" t="s">
        <v>191</v>
      </c>
      <c r="G190" s="3">
        <v>201</v>
      </c>
      <c r="H190" s="9">
        <v>43.5</v>
      </c>
      <c r="I190" s="3" t="s">
        <v>26</v>
      </c>
      <c r="J190" s="3" t="s">
        <v>27</v>
      </c>
      <c r="K190" s="12">
        <v>82029</v>
      </c>
      <c r="L190" s="12">
        <v>82029</v>
      </c>
      <c r="N190" s="3"/>
      <c r="O190" s="3" t="s">
        <v>28</v>
      </c>
      <c r="P190" s="3">
        <v>457745600</v>
      </c>
      <c r="Q190">
        <v>8743.5</v>
      </c>
    </row>
    <row r="191" spans="1:17" x14ac:dyDescent="0.3">
      <c r="A191" s="5"/>
      <c r="B191" s="20">
        <v>1.74880352267519E+18</v>
      </c>
      <c r="C191" s="12">
        <v>82029</v>
      </c>
      <c r="D191" s="12">
        <v>82029</v>
      </c>
      <c r="E191" s="12">
        <v>82029</v>
      </c>
      <c r="F191" s="17" t="s">
        <v>192</v>
      </c>
      <c r="G191" s="3">
        <v>2</v>
      </c>
      <c r="H191" s="9">
        <v>43.5</v>
      </c>
      <c r="I191" s="3" t="s">
        <v>26</v>
      </c>
      <c r="J191" s="3" t="s">
        <v>27</v>
      </c>
      <c r="K191" s="12">
        <v>82029</v>
      </c>
      <c r="L191" s="12">
        <v>82029</v>
      </c>
      <c r="N191" s="3"/>
      <c r="O191" s="3" t="s">
        <v>28</v>
      </c>
      <c r="P191" s="3">
        <v>457745600</v>
      </c>
      <c r="Q191">
        <v>87</v>
      </c>
    </row>
    <row r="192" spans="1:17" x14ac:dyDescent="0.3">
      <c r="A192" s="5"/>
      <c r="B192" s="20">
        <v>1.74880352267519E+18</v>
      </c>
      <c r="C192" s="12">
        <v>82029</v>
      </c>
      <c r="D192" s="12">
        <v>82029</v>
      </c>
      <c r="E192" s="12">
        <v>82029</v>
      </c>
      <c r="F192" s="17" t="s">
        <v>193</v>
      </c>
      <c r="G192" s="3">
        <v>1</v>
      </c>
      <c r="H192" s="9">
        <v>43.5</v>
      </c>
      <c r="I192" s="3" t="s">
        <v>26</v>
      </c>
      <c r="J192" s="3" t="s">
        <v>27</v>
      </c>
      <c r="K192" s="12">
        <v>82029</v>
      </c>
      <c r="L192" s="12">
        <v>82029</v>
      </c>
      <c r="N192" s="3"/>
      <c r="O192" s="3" t="s">
        <v>28</v>
      </c>
      <c r="P192" s="3">
        <v>457745600</v>
      </c>
      <c r="Q192">
        <v>43.5</v>
      </c>
    </row>
    <row r="193" spans="1:17" x14ac:dyDescent="0.3">
      <c r="A193" s="5"/>
      <c r="B193" s="20">
        <v>1.74880352267519E+18</v>
      </c>
      <c r="C193" s="12">
        <v>82029</v>
      </c>
      <c r="D193" s="12">
        <v>82029</v>
      </c>
      <c r="E193" s="12">
        <v>82029</v>
      </c>
      <c r="F193" s="17" t="s">
        <v>194</v>
      </c>
      <c r="G193" s="3">
        <v>1</v>
      </c>
      <c r="H193" s="9">
        <v>43.5</v>
      </c>
      <c r="I193" s="3" t="s">
        <v>26</v>
      </c>
      <c r="J193" s="3" t="s">
        <v>27</v>
      </c>
      <c r="K193" s="12">
        <v>82029</v>
      </c>
      <c r="L193" s="12">
        <v>82029</v>
      </c>
      <c r="N193" s="3"/>
      <c r="O193" s="3" t="s">
        <v>28</v>
      </c>
      <c r="P193" s="3">
        <v>457745600</v>
      </c>
      <c r="Q193">
        <v>43.5</v>
      </c>
    </row>
    <row r="194" spans="1:17" x14ac:dyDescent="0.3">
      <c r="A194" s="5"/>
      <c r="B194" s="20">
        <v>1.74880352267519E+18</v>
      </c>
      <c r="C194" s="12">
        <v>82029</v>
      </c>
      <c r="D194" s="12">
        <v>82029</v>
      </c>
      <c r="E194" s="12">
        <v>82029</v>
      </c>
      <c r="F194" s="17" t="s">
        <v>195</v>
      </c>
      <c r="G194" s="3">
        <v>387</v>
      </c>
      <c r="H194" s="9">
        <v>43.5</v>
      </c>
      <c r="I194" s="3" t="s">
        <v>26</v>
      </c>
      <c r="J194" s="3" t="s">
        <v>27</v>
      </c>
      <c r="K194" s="12">
        <v>82029</v>
      </c>
      <c r="L194" s="12">
        <v>82029</v>
      </c>
      <c r="N194" s="3"/>
      <c r="O194" s="3" t="s">
        <v>28</v>
      </c>
      <c r="P194" s="3">
        <v>457745600</v>
      </c>
      <c r="Q194">
        <v>16834.5</v>
      </c>
    </row>
    <row r="195" spans="1:17" x14ac:dyDescent="0.3">
      <c r="A195" s="13"/>
      <c r="B195" s="20">
        <v>1.74880352267519E+18</v>
      </c>
      <c r="C195" s="12">
        <v>82029</v>
      </c>
      <c r="D195" s="12">
        <v>82029</v>
      </c>
      <c r="E195" s="12">
        <v>82029</v>
      </c>
      <c r="F195" s="17" t="s">
        <v>196</v>
      </c>
      <c r="G195" s="3">
        <v>1</v>
      </c>
      <c r="H195" s="9">
        <v>43.5</v>
      </c>
      <c r="I195" s="3" t="s">
        <v>26</v>
      </c>
      <c r="J195" s="3" t="s">
        <v>27</v>
      </c>
      <c r="K195" s="12">
        <v>82029</v>
      </c>
      <c r="L195" s="12">
        <v>82029</v>
      </c>
      <c r="N195" s="3"/>
      <c r="O195" s="3" t="s">
        <v>28</v>
      </c>
      <c r="P195" s="3">
        <v>457745600</v>
      </c>
      <c r="Q195">
        <v>43.5</v>
      </c>
    </row>
    <row r="196" spans="1:17" x14ac:dyDescent="0.3">
      <c r="A196" s="5"/>
      <c r="B196" s="20">
        <v>1.74880352267519E+18</v>
      </c>
      <c r="C196" s="12">
        <v>82029</v>
      </c>
      <c r="D196" s="12">
        <v>82029</v>
      </c>
      <c r="E196" s="12">
        <v>82029</v>
      </c>
      <c r="F196" s="17" t="s">
        <v>197</v>
      </c>
      <c r="G196" s="3">
        <v>1</v>
      </c>
      <c r="H196" s="9">
        <v>43.5</v>
      </c>
      <c r="I196" s="3" t="s">
        <v>26</v>
      </c>
      <c r="J196" s="3" t="s">
        <v>27</v>
      </c>
      <c r="K196" s="12">
        <v>82029</v>
      </c>
      <c r="L196" s="12">
        <v>82029</v>
      </c>
      <c r="N196" s="3"/>
      <c r="O196" s="3" t="s">
        <v>28</v>
      </c>
      <c r="P196" s="3">
        <v>457745600</v>
      </c>
      <c r="Q196">
        <v>43.5</v>
      </c>
    </row>
    <row r="197" spans="1:17" x14ac:dyDescent="0.3">
      <c r="A197" s="5"/>
      <c r="B197" s="20">
        <v>1.74880352267519E+18</v>
      </c>
      <c r="C197" s="12">
        <v>82029</v>
      </c>
      <c r="D197" s="12">
        <v>82029</v>
      </c>
      <c r="E197" s="12">
        <v>82029</v>
      </c>
      <c r="F197" s="17" t="s">
        <v>198</v>
      </c>
      <c r="G197" s="3">
        <v>1895</v>
      </c>
      <c r="H197" s="9">
        <v>43.5</v>
      </c>
      <c r="I197" s="3" t="s">
        <v>26</v>
      </c>
      <c r="J197" s="3" t="s">
        <v>27</v>
      </c>
      <c r="K197" s="12">
        <v>82029</v>
      </c>
      <c r="L197" s="12">
        <v>82029</v>
      </c>
      <c r="N197" s="3"/>
      <c r="O197" s="3" t="s">
        <v>28</v>
      </c>
      <c r="P197" s="3">
        <v>457745600</v>
      </c>
      <c r="Q197">
        <v>82432.5</v>
      </c>
    </row>
    <row r="198" spans="1:17" hidden="1" x14ac:dyDescent="0.3">
      <c r="A198" s="5"/>
      <c r="B198" s="20" t="str">
        <f>IF([1]sbb_raw_data!$L197&lt;&gt;"",MID([1]sbb_raw_data!$L197,4,19),"")</f>
        <v/>
      </c>
      <c r="C198" s="12" t="str">
        <f>IF(AND(B198&lt;&gt;"",[1]sbb_raw_data!$O197=""),VLOOKUP(VLOOKUP(P198,N$3:O$1000,2,FALSE),[2]XetraUserIDs!$A$2:$B$12,2,FALSE),"")</f>
        <v/>
      </c>
      <c r="D198" s="12" t="str">
        <f t="shared" si="12"/>
        <v/>
      </c>
      <c r="E198" s="12" t="str">
        <f t="shared" si="13"/>
        <v/>
      </c>
      <c r="F198" s="17" t="str">
        <f>IF(B198&lt;&gt;"",CONCATENATE(MID([1]sbb_raw_data!$A197,7,4),"-",MID([1]sbb_raw_data!$A197,4,2),"-",LEFT([1]sbb_raw_data!$A197,2),"T",RIGHT([1]sbb_raw_data!$A197,15),"Z"),"")</f>
        <v/>
      </c>
      <c r="G198" s="3" t="str">
        <f>IF(B198&lt;&gt;"",[1]sbb_raw_data!$I197,"")</f>
        <v/>
      </c>
      <c r="H198" s="9" t="str">
        <f>IF(B198&lt;&gt;"",[1]sbb_raw_data!$J197,"")</f>
        <v/>
      </c>
      <c r="I198" s="3" t="str">
        <f>IF(B198&lt;&gt;"",[1]sbb_raw_data!$H197,"")</f>
        <v/>
      </c>
      <c r="J198" s="3" t="str">
        <f>IF(B198&lt;&gt;"",IF([1]sbb_raw_data!$C197="EDE","XETA","Please fill in Segment MIC manually."),"")</f>
        <v/>
      </c>
      <c r="K198" s="12" t="str">
        <f t="shared" si="14"/>
        <v/>
      </c>
      <c r="L198" s="12" t="str">
        <f t="shared" si="15"/>
        <v/>
      </c>
      <c r="N198" s="3">
        <f>IF(B198&lt;&gt;"","",[1]sbb_raw_data!$N197)</f>
        <v>457751518</v>
      </c>
      <c r="O198" s="3" t="str">
        <f>[1]sbb_raw_data!$M197</f>
        <v>cb2viso</v>
      </c>
      <c r="P198" s="3">
        <f>[1]sbb_raw_data!$N197</f>
        <v>457751518</v>
      </c>
      <c r="Q198">
        <f t="shared" si="11"/>
        <v>0</v>
      </c>
    </row>
    <row r="199" spans="1:17" x14ac:dyDescent="0.3">
      <c r="A199" s="5"/>
      <c r="B199" s="20">
        <v>1.74880352267506E+18</v>
      </c>
      <c r="C199" s="12">
        <v>82029</v>
      </c>
      <c r="D199" s="12">
        <v>82029</v>
      </c>
      <c r="E199" s="12">
        <v>82029</v>
      </c>
      <c r="F199" s="17" t="s">
        <v>199</v>
      </c>
      <c r="G199" s="3">
        <v>501</v>
      </c>
      <c r="H199" s="9">
        <v>43.45</v>
      </c>
      <c r="I199" s="3" t="s">
        <v>26</v>
      </c>
      <c r="J199" s="3" t="s">
        <v>27</v>
      </c>
      <c r="K199" s="12">
        <v>82029</v>
      </c>
      <c r="L199" s="12">
        <v>82029</v>
      </c>
      <c r="N199" s="3"/>
      <c r="O199" s="3" t="s">
        <v>28</v>
      </c>
      <c r="P199" s="3">
        <v>457751518</v>
      </c>
      <c r="Q199">
        <v>21768.45</v>
      </c>
    </row>
    <row r="200" spans="1:17" x14ac:dyDescent="0.3">
      <c r="A200" s="5"/>
      <c r="B200" s="20">
        <v>1.74880352267506E+18</v>
      </c>
      <c r="C200" s="12">
        <v>82029</v>
      </c>
      <c r="D200" s="12">
        <v>82029</v>
      </c>
      <c r="E200" s="12">
        <v>82029</v>
      </c>
      <c r="F200" s="17" t="s">
        <v>200</v>
      </c>
      <c r="G200" s="3">
        <v>41</v>
      </c>
      <c r="H200" s="9">
        <v>43.45</v>
      </c>
      <c r="I200" s="3" t="s">
        <v>26</v>
      </c>
      <c r="J200" s="3" t="s">
        <v>27</v>
      </c>
      <c r="K200" s="12">
        <v>82029</v>
      </c>
      <c r="L200" s="12">
        <v>82029</v>
      </c>
      <c r="N200" s="3"/>
      <c r="O200" s="3" t="s">
        <v>28</v>
      </c>
      <c r="P200" s="3">
        <v>457751518</v>
      </c>
      <c r="Q200">
        <v>1781.45</v>
      </c>
    </row>
    <row r="201" spans="1:17" x14ac:dyDescent="0.3">
      <c r="A201" s="5"/>
      <c r="B201" s="20">
        <v>1.7488035226752399E+18</v>
      </c>
      <c r="C201" s="12">
        <v>82029</v>
      </c>
      <c r="D201" s="12">
        <v>82029</v>
      </c>
      <c r="E201" s="12">
        <v>82029</v>
      </c>
      <c r="F201" s="17" t="s">
        <v>201</v>
      </c>
      <c r="G201" s="3">
        <v>460</v>
      </c>
      <c r="H201" s="9">
        <v>43.45</v>
      </c>
      <c r="I201" s="3" t="s">
        <v>26</v>
      </c>
      <c r="J201" s="3" t="s">
        <v>27</v>
      </c>
      <c r="K201" s="12">
        <v>82029</v>
      </c>
      <c r="L201" s="12">
        <v>82029</v>
      </c>
      <c r="N201" s="3"/>
      <c r="O201" s="3" t="s">
        <v>28</v>
      </c>
      <c r="P201" s="3">
        <v>457751518</v>
      </c>
      <c r="Q201">
        <v>19987</v>
      </c>
    </row>
    <row r="202" spans="1:17" x14ac:dyDescent="0.3">
      <c r="A202" s="5"/>
      <c r="B202" s="20">
        <v>1.7488035226752399E+18</v>
      </c>
      <c r="C202" s="12">
        <v>82029</v>
      </c>
      <c r="D202" s="12">
        <v>82029</v>
      </c>
      <c r="E202" s="12">
        <v>82029</v>
      </c>
      <c r="F202" s="17" t="s">
        <v>202</v>
      </c>
      <c r="G202" s="3">
        <v>501</v>
      </c>
      <c r="H202" s="9">
        <v>43.45</v>
      </c>
      <c r="I202" s="3" t="s">
        <v>26</v>
      </c>
      <c r="J202" s="3" t="s">
        <v>27</v>
      </c>
      <c r="K202" s="12">
        <v>82029</v>
      </c>
      <c r="L202" s="12">
        <v>82029</v>
      </c>
      <c r="N202" s="3"/>
      <c r="O202" s="3" t="s">
        <v>28</v>
      </c>
      <c r="P202" s="3">
        <v>457751518</v>
      </c>
      <c r="Q202">
        <v>21768.45</v>
      </c>
    </row>
    <row r="203" spans="1:17" x14ac:dyDescent="0.3">
      <c r="A203" s="13"/>
      <c r="B203" s="20">
        <v>1.7488035226752399E+18</v>
      </c>
      <c r="C203" s="12">
        <v>82029</v>
      </c>
      <c r="D203" s="12">
        <v>82029</v>
      </c>
      <c r="E203" s="12">
        <v>82029</v>
      </c>
      <c r="F203" s="17" t="s">
        <v>203</v>
      </c>
      <c r="G203" s="3">
        <v>8</v>
      </c>
      <c r="H203" s="9">
        <v>43.45</v>
      </c>
      <c r="I203" s="3" t="s">
        <v>26</v>
      </c>
      <c r="J203" s="3" t="s">
        <v>27</v>
      </c>
      <c r="K203" s="12">
        <v>82029</v>
      </c>
      <c r="L203" s="12">
        <v>82029</v>
      </c>
      <c r="N203" s="3"/>
      <c r="O203" s="3" t="s">
        <v>28</v>
      </c>
      <c r="P203" s="3">
        <v>457751518</v>
      </c>
      <c r="Q203">
        <v>347.6</v>
      </c>
    </row>
    <row r="204" spans="1:17" x14ac:dyDescent="0.3">
      <c r="A204" s="5"/>
      <c r="B204" s="20">
        <v>1.7488035226752399E+18</v>
      </c>
      <c r="C204" s="12">
        <v>82029</v>
      </c>
      <c r="D204" s="12">
        <v>82029</v>
      </c>
      <c r="E204" s="12">
        <v>82029</v>
      </c>
      <c r="F204" s="17" t="s">
        <v>204</v>
      </c>
      <c r="G204" s="3">
        <v>6</v>
      </c>
      <c r="H204" s="9">
        <v>43.45</v>
      </c>
      <c r="I204" s="3" t="s">
        <v>26</v>
      </c>
      <c r="J204" s="3" t="s">
        <v>27</v>
      </c>
      <c r="K204" s="12">
        <v>82029</v>
      </c>
      <c r="L204" s="12">
        <v>82029</v>
      </c>
      <c r="N204" s="3"/>
      <c r="O204" s="3" t="s">
        <v>28</v>
      </c>
      <c r="P204" s="3">
        <v>457751518</v>
      </c>
      <c r="Q204">
        <v>260.70000000000005</v>
      </c>
    </row>
    <row r="205" spans="1:17" x14ac:dyDescent="0.3">
      <c r="A205" s="5"/>
      <c r="B205" s="20">
        <v>1.7488035226752399E+18</v>
      </c>
      <c r="C205" s="12">
        <v>82029</v>
      </c>
      <c r="D205" s="12">
        <v>82029</v>
      </c>
      <c r="E205" s="12">
        <v>82029</v>
      </c>
      <c r="F205" s="17" t="s">
        <v>205</v>
      </c>
      <c r="G205" s="3">
        <v>1</v>
      </c>
      <c r="H205" s="9">
        <v>43.45</v>
      </c>
      <c r="I205" s="3" t="s">
        <v>26</v>
      </c>
      <c r="J205" s="3" t="s">
        <v>27</v>
      </c>
      <c r="K205" s="12">
        <v>82029</v>
      </c>
      <c r="L205" s="12">
        <v>82029</v>
      </c>
      <c r="N205" s="3"/>
      <c r="O205" s="3" t="s">
        <v>28</v>
      </c>
      <c r="P205" s="3">
        <v>457751518</v>
      </c>
      <c r="Q205">
        <v>43.45</v>
      </c>
    </row>
    <row r="206" spans="1:17" x14ac:dyDescent="0.3">
      <c r="A206" s="5"/>
      <c r="B206" s="20">
        <v>1.7488035226752399E+18</v>
      </c>
      <c r="C206" s="12">
        <v>82029</v>
      </c>
      <c r="D206" s="12">
        <v>82029</v>
      </c>
      <c r="E206" s="12">
        <v>82029</v>
      </c>
      <c r="F206" s="17" t="s">
        <v>206</v>
      </c>
      <c r="G206" s="3">
        <v>7</v>
      </c>
      <c r="H206" s="9">
        <v>43.45</v>
      </c>
      <c r="I206" s="3" t="s">
        <v>26</v>
      </c>
      <c r="J206" s="3" t="s">
        <v>27</v>
      </c>
      <c r="K206" s="12">
        <v>82029</v>
      </c>
      <c r="L206" s="12">
        <v>82029</v>
      </c>
      <c r="N206" s="3"/>
      <c r="O206" s="3" t="s">
        <v>28</v>
      </c>
      <c r="P206" s="3">
        <v>457751518</v>
      </c>
      <c r="Q206">
        <v>304.15000000000003</v>
      </c>
    </row>
    <row r="207" spans="1:17" x14ac:dyDescent="0.3">
      <c r="A207" s="5"/>
      <c r="B207" s="20">
        <v>1.7488035226752399E+18</v>
      </c>
      <c r="C207" s="12">
        <v>82029</v>
      </c>
      <c r="D207" s="12">
        <v>82029</v>
      </c>
      <c r="E207" s="12">
        <v>82029</v>
      </c>
      <c r="F207" s="17" t="s">
        <v>207</v>
      </c>
      <c r="G207" s="3">
        <v>2</v>
      </c>
      <c r="H207" s="9">
        <v>43.45</v>
      </c>
      <c r="I207" s="3" t="s">
        <v>26</v>
      </c>
      <c r="J207" s="3" t="s">
        <v>27</v>
      </c>
      <c r="K207" s="12">
        <v>82029</v>
      </c>
      <c r="L207" s="12">
        <v>82029</v>
      </c>
      <c r="N207" s="3"/>
      <c r="O207" s="3" t="s">
        <v>28</v>
      </c>
      <c r="P207" s="3">
        <v>457751518</v>
      </c>
      <c r="Q207">
        <v>86.9</v>
      </c>
    </row>
    <row r="208" spans="1:17" hidden="1" x14ac:dyDescent="0.3">
      <c r="A208" s="5"/>
      <c r="B208" s="20" t="str">
        <f>IF([1]sbb_raw_data!$L207&lt;&gt;"",MID([1]sbb_raw_data!$L207,4,19),"")</f>
        <v/>
      </c>
      <c r="C208" s="12" t="str">
        <f>IF(AND(B208&lt;&gt;"",[1]sbb_raw_data!$O207=""),VLOOKUP(VLOOKUP(P208,N$3:O$1000,2,FALSE),[2]XetraUserIDs!$A$2:$B$12,2,FALSE),"")</f>
        <v/>
      </c>
      <c r="D208" s="12" t="str">
        <f t="shared" si="12"/>
        <v/>
      </c>
      <c r="E208" s="12" t="str">
        <f t="shared" si="13"/>
        <v/>
      </c>
      <c r="F208" s="17" t="str">
        <f>IF(B208&lt;&gt;"",CONCATENATE(MID([1]sbb_raw_data!$A207,7,4),"-",MID([1]sbb_raw_data!$A207,4,2),"-",LEFT([1]sbb_raw_data!$A207,2),"T",RIGHT([1]sbb_raw_data!$A207,15),"Z"),"")</f>
        <v/>
      </c>
      <c r="G208" s="3" t="str">
        <f>IF(B208&lt;&gt;"",[1]sbb_raw_data!$I207,"")</f>
        <v/>
      </c>
      <c r="H208" s="9" t="str">
        <f>IF(B208&lt;&gt;"",[1]sbb_raw_data!$J207,"")</f>
        <v/>
      </c>
      <c r="I208" s="3" t="str">
        <f>IF(B208&lt;&gt;"",[1]sbb_raw_data!$H207,"")</f>
        <v/>
      </c>
      <c r="J208" s="3" t="str">
        <f>IF(B208&lt;&gt;"",IF([1]sbb_raw_data!$C207="EDE","XETA","Please fill in Segment MIC manually."),"")</f>
        <v/>
      </c>
      <c r="K208" s="12" t="str">
        <f t="shared" si="14"/>
        <v/>
      </c>
      <c r="L208" s="12" t="str">
        <f t="shared" si="15"/>
        <v/>
      </c>
      <c r="N208" s="3">
        <f>IF(B208&lt;&gt;"","",[1]sbb_raw_data!$N207)</f>
        <v>457751518</v>
      </c>
      <c r="O208" s="3" t="str">
        <f>[1]sbb_raw_data!$M207</f>
        <v>cb2viso</v>
      </c>
      <c r="P208" s="3">
        <f>[1]sbb_raw_data!$N207</f>
        <v>457751518</v>
      </c>
      <c r="Q208">
        <f t="shared" ref="Q208:Q254" si="16">IFERROR(G208*H208,0)</f>
        <v>0</v>
      </c>
    </row>
    <row r="209" spans="1:17" x14ac:dyDescent="0.3">
      <c r="A209" s="5"/>
      <c r="B209" s="20">
        <v>1.7488035226759199E+18</v>
      </c>
      <c r="C209" s="12">
        <v>82029</v>
      </c>
      <c r="D209" s="12">
        <v>82029</v>
      </c>
      <c r="E209" s="12">
        <v>82029</v>
      </c>
      <c r="F209" s="17" t="s">
        <v>208</v>
      </c>
      <c r="G209" s="3">
        <v>501</v>
      </c>
      <c r="H209" s="9">
        <v>43.55</v>
      </c>
      <c r="I209" s="3" t="s">
        <v>26</v>
      </c>
      <c r="J209" s="3" t="s">
        <v>27</v>
      </c>
      <c r="K209" s="12">
        <v>82029</v>
      </c>
      <c r="L209" s="12">
        <v>82029</v>
      </c>
      <c r="N209" s="3"/>
      <c r="O209" s="3" t="s">
        <v>28</v>
      </c>
      <c r="P209" s="3">
        <v>457751518</v>
      </c>
      <c r="Q209">
        <v>21818.55</v>
      </c>
    </row>
    <row r="210" spans="1:17" x14ac:dyDescent="0.3">
      <c r="A210" s="5"/>
      <c r="B210" s="20">
        <v>1.7488035226759199E+18</v>
      </c>
      <c r="C210" s="12">
        <v>82029</v>
      </c>
      <c r="D210" s="12">
        <v>82029</v>
      </c>
      <c r="E210" s="12">
        <v>82029</v>
      </c>
      <c r="F210" s="17" t="s">
        <v>209</v>
      </c>
      <c r="G210" s="3">
        <v>94</v>
      </c>
      <c r="H210" s="9">
        <v>43.55</v>
      </c>
      <c r="I210" s="3" t="s">
        <v>26</v>
      </c>
      <c r="J210" s="3" t="s">
        <v>27</v>
      </c>
      <c r="K210" s="12">
        <v>82029</v>
      </c>
      <c r="L210" s="12">
        <v>82029</v>
      </c>
      <c r="N210" s="3"/>
      <c r="O210" s="3" t="s">
        <v>28</v>
      </c>
      <c r="P210" s="3">
        <v>457751518</v>
      </c>
      <c r="Q210">
        <v>4093.7</v>
      </c>
    </row>
    <row r="211" spans="1:17" x14ac:dyDescent="0.3">
      <c r="A211" s="13"/>
      <c r="B211" s="20">
        <v>1.7488035226759199E+18</v>
      </c>
      <c r="C211" s="12">
        <v>82029</v>
      </c>
      <c r="D211" s="12">
        <v>82029</v>
      </c>
      <c r="E211" s="12">
        <v>82029</v>
      </c>
      <c r="F211" s="17" t="s">
        <v>210</v>
      </c>
      <c r="G211" s="3">
        <v>407</v>
      </c>
      <c r="H211" s="9">
        <v>43.55</v>
      </c>
      <c r="I211" s="3" t="s">
        <v>26</v>
      </c>
      <c r="J211" s="3" t="s">
        <v>27</v>
      </c>
      <c r="K211" s="12">
        <v>82029</v>
      </c>
      <c r="L211" s="12">
        <v>82029</v>
      </c>
      <c r="N211" s="3"/>
      <c r="O211" s="3" t="s">
        <v>28</v>
      </c>
      <c r="P211" s="3">
        <v>457751518</v>
      </c>
      <c r="Q211">
        <v>17724.849999999999</v>
      </c>
    </row>
    <row r="212" spans="1:17" x14ac:dyDescent="0.3">
      <c r="A212" s="5"/>
      <c r="B212" s="20">
        <v>1.7488035226759199E+18</v>
      </c>
      <c r="C212" s="12">
        <v>82029</v>
      </c>
      <c r="D212" s="12">
        <v>82029</v>
      </c>
      <c r="E212" s="12">
        <v>82029</v>
      </c>
      <c r="F212" s="17" t="s">
        <v>211</v>
      </c>
      <c r="G212" s="3">
        <v>501</v>
      </c>
      <c r="H212" s="9">
        <v>43.55</v>
      </c>
      <c r="I212" s="3" t="s">
        <v>26</v>
      </c>
      <c r="J212" s="3" t="s">
        <v>27</v>
      </c>
      <c r="K212" s="12">
        <v>82029</v>
      </c>
      <c r="L212" s="12">
        <v>82029</v>
      </c>
      <c r="N212" s="3"/>
      <c r="O212" s="3" t="s">
        <v>28</v>
      </c>
      <c r="P212" s="3">
        <v>457751518</v>
      </c>
      <c r="Q212">
        <v>21818.55</v>
      </c>
    </row>
    <row r="213" spans="1:17" x14ac:dyDescent="0.3">
      <c r="A213" s="5"/>
      <c r="B213" s="20">
        <v>1.7488035226759301E+18</v>
      </c>
      <c r="C213" s="12">
        <v>82029</v>
      </c>
      <c r="D213" s="12">
        <v>82029</v>
      </c>
      <c r="E213" s="12">
        <v>82029</v>
      </c>
      <c r="F213" s="17" t="s">
        <v>212</v>
      </c>
      <c r="G213" s="3">
        <v>501</v>
      </c>
      <c r="H213" s="9">
        <v>43.55</v>
      </c>
      <c r="I213" s="3" t="s">
        <v>26</v>
      </c>
      <c r="J213" s="3" t="s">
        <v>27</v>
      </c>
      <c r="K213" s="12">
        <v>82029</v>
      </c>
      <c r="L213" s="12">
        <v>82029</v>
      </c>
      <c r="N213" s="3"/>
      <c r="O213" s="3" t="s">
        <v>28</v>
      </c>
      <c r="P213" s="3">
        <v>457751518</v>
      </c>
      <c r="Q213">
        <v>21818.55</v>
      </c>
    </row>
    <row r="214" spans="1:17" x14ac:dyDescent="0.3">
      <c r="A214" s="5"/>
      <c r="B214" s="20">
        <v>1.7488035226759301E+18</v>
      </c>
      <c r="C214" s="12">
        <v>82029</v>
      </c>
      <c r="D214" s="12">
        <v>82029</v>
      </c>
      <c r="E214" s="12">
        <v>82029</v>
      </c>
      <c r="F214" s="17" t="s">
        <v>213</v>
      </c>
      <c r="G214" s="3">
        <v>501</v>
      </c>
      <c r="H214" s="9">
        <v>43.55</v>
      </c>
      <c r="I214" s="3" t="s">
        <v>26</v>
      </c>
      <c r="J214" s="3" t="s">
        <v>27</v>
      </c>
      <c r="K214" s="12">
        <v>82029</v>
      </c>
      <c r="L214" s="12">
        <v>82029</v>
      </c>
      <c r="N214" s="3"/>
      <c r="O214" s="3" t="s">
        <v>28</v>
      </c>
      <c r="P214" s="3">
        <v>457751518</v>
      </c>
      <c r="Q214">
        <v>21818.55</v>
      </c>
    </row>
    <row r="215" spans="1:17" x14ac:dyDescent="0.3">
      <c r="A215" s="5"/>
      <c r="B215" s="20">
        <v>1.7488035226759301E+18</v>
      </c>
      <c r="C215" s="12">
        <v>82029</v>
      </c>
      <c r="D215" s="12">
        <v>82029</v>
      </c>
      <c r="E215" s="12">
        <v>82029</v>
      </c>
      <c r="F215" s="17" t="s">
        <v>214</v>
      </c>
      <c r="G215" s="3">
        <v>501</v>
      </c>
      <c r="H215" s="9">
        <v>43.55</v>
      </c>
      <c r="I215" s="3" t="s">
        <v>26</v>
      </c>
      <c r="J215" s="3" t="s">
        <v>27</v>
      </c>
      <c r="K215" s="12">
        <v>82029</v>
      </c>
      <c r="L215" s="12">
        <v>82029</v>
      </c>
      <c r="N215" s="3"/>
      <c r="O215" s="3" t="s">
        <v>28</v>
      </c>
      <c r="P215" s="3">
        <v>457751518</v>
      </c>
      <c r="Q215">
        <v>21818.55</v>
      </c>
    </row>
    <row r="216" spans="1:17" x14ac:dyDescent="0.3">
      <c r="A216" s="5"/>
      <c r="B216" s="20">
        <v>1.7488035226759301E+18</v>
      </c>
      <c r="C216" s="12">
        <v>82029</v>
      </c>
      <c r="D216" s="12">
        <v>82029</v>
      </c>
      <c r="E216" s="12">
        <v>82029</v>
      </c>
      <c r="F216" s="17" t="s">
        <v>215</v>
      </c>
      <c r="G216" s="3">
        <v>12</v>
      </c>
      <c r="H216" s="9">
        <v>43.55</v>
      </c>
      <c r="I216" s="3" t="s">
        <v>26</v>
      </c>
      <c r="J216" s="3" t="s">
        <v>27</v>
      </c>
      <c r="K216" s="12">
        <v>82029</v>
      </c>
      <c r="L216" s="12">
        <v>82029</v>
      </c>
      <c r="N216" s="3"/>
      <c r="O216" s="3" t="s">
        <v>28</v>
      </c>
      <c r="P216" s="3">
        <v>457751518</v>
      </c>
      <c r="Q216">
        <v>522.59999999999991</v>
      </c>
    </row>
    <row r="217" spans="1:17" x14ac:dyDescent="0.3">
      <c r="A217" s="5"/>
      <c r="B217" s="20">
        <v>1.7488035226759301E+18</v>
      </c>
      <c r="C217" s="12">
        <v>82029</v>
      </c>
      <c r="D217" s="12">
        <v>82029</v>
      </c>
      <c r="E217" s="12">
        <v>82029</v>
      </c>
      <c r="F217" s="17" t="s">
        <v>216</v>
      </c>
      <c r="G217" s="3">
        <v>455</v>
      </c>
      <c r="H217" s="9">
        <v>43.55</v>
      </c>
      <c r="I217" s="3" t="s">
        <v>26</v>
      </c>
      <c r="J217" s="3" t="s">
        <v>27</v>
      </c>
      <c r="K217" s="12">
        <v>82029</v>
      </c>
      <c r="L217" s="12">
        <v>82029</v>
      </c>
      <c r="N217" s="3"/>
      <c r="O217" s="3" t="s">
        <v>28</v>
      </c>
      <c r="P217" s="3">
        <v>457751518</v>
      </c>
      <c r="Q217">
        <v>19815.25</v>
      </c>
    </row>
    <row r="218" spans="1:17" hidden="1" x14ac:dyDescent="0.3">
      <c r="A218" s="5"/>
      <c r="B218" s="20" t="str">
        <f>IF([1]sbb_raw_data!$L217&lt;&gt;"",MID([1]sbb_raw_data!$L217,4,19),"")</f>
        <v/>
      </c>
      <c r="C218" s="12" t="str">
        <f>IF(AND(B218&lt;&gt;"",[1]sbb_raw_data!$O217=""),VLOOKUP(VLOOKUP(P218,N$3:O$1000,2,FALSE),[2]XetraUserIDs!$A$2:$B$12,2,FALSE),"")</f>
        <v/>
      </c>
      <c r="D218" s="12" t="str">
        <f t="shared" ref="D218:D234" si="17">IF(C218&lt;&gt;"",C218,"")</f>
        <v/>
      </c>
      <c r="E218" s="12" t="str">
        <f t="shared" ref="E218:E234" si="18">IF(D218&lt;&gt;"",D218,"")</f>
        <v/>
      </c>
      <c r="F218" s="17" t="str">
        <f>IF(B218&lt;&gt;"",CONCATENATE(MID([1]sbb_raw_data!$A217,7,4),"-",MID([1]sbb_raw_data!$A217,4,2),"-",LEFT([1]sbb_raw_data!$A217,2),"T",RIGHT([1]sbb_raw_data!$A217,15),"Z"),"")</f>
        <v/>
      </c>
      <c r="G218" s="3" t="str">
        <f>IF(B218&lt;&gt;"",[1]sbb_raw_data!$I217,"")</f>
        <v/>
      </c>
      <c r="H218" s="9" t="str">
        <f>IF(B218&lt;&gt;"",[1]sbb_raw_data!$J217,"")</f>
        <v/>
      </c>
      <c r="I218" s="3" t="str">
        <f>IF(B218&lt;&gt;"",[1]sbb_raw_data!$H217,"")</f>
        <v/>
      </c>
      <c r="J218" s="3" t="str">
        <f>IF(B218&lt;&gt;"",IF([1]sbb_raw_data!$C217="EDE","XETA","Please fill in Segment MIC manually."),"")</f>
        <v/>
      </c>
      <c r="K218" s="12" t="str">
        <f t="shared" ref="K218:K234" si="19">IF(B218&lt;&gt;"",C218,"")</f>
        <v/>
      </c>
      <c r="L218" s="12" t="str">
        <f t="shared" ref="L218:L234" si="20">IF(B218&lt;&gt;"",C218,"")</f>
        <v/>
      </c>
      <c r="N218" s="3">
        <f>IF(B218&lt;&gt;"","",[1]sbb_raw_data!$N217)</f>
        <v>457754012</v>
      </c>
      <c r="O218" s="3" t="str">
        <f>[1]sbb_raw_data!$M217</f>
        <v>cb2viso</v>
      </c>
      <c r="P218" s="3">
        <f>[1]sbb_raw_data!$N217</f>
        <v>457754012</v>
      </c>
      <c r="Q218">
        <f t="shared" si="16"/>
        <v>0</v>
      </c>
    </row>
    <row r="219" spans="1:17" x14ac:dyDescent="0.3">
      <c r="A219" s="13"/>
      <c r="B219" s="20">
        <v>1.74880352267505E+18</v>
      </c>
      <c r="C219" s="12">
        <v>82029</v>
      </c>
      <c r="D219" s="12">
        <v>82029</v>
      </c>
      <c r="E219" s="12">
        <v>82029</v>
      </c>
      <c r="F219" s="17" t="s">
        <v>217</v>
      </c>
      <c r="G219" s="3">
        <v>35</v>
      </c>
      <c r="H219" s="9">
        <v>43.5</v>
      </c>
      <c r="I219" s="3" t="s">
        <v>26</v>
      </c>
      <c r="J219" s="3" t="s">
        <v>27</v>
      </c>
      <c r="K219" s="12">
        <v>82029</v>
      </c>
      <c r="L219" s="12">
        <v>82029</v>
      </c>
      <c r="N219" s="3"/>
      <c r="O219" s="3" t="s">
        <v>28</v>
      </c>
      <c r="P219" s="3">
        <v>457754012</v>
      </c>
      <c r="Q219">
        <v>1522.5</v>
      </c>
    </row>
    <row r="220" spans="1:17" x14ac:dyDescent="0.3">
      <c r="A220" s="5"/>
      <c r="B220" s="20">
        <v>1.74880352267505E+18</v>
      </c>
      <c r="C220" s="12">
        <v>82029</v>
      </c>
      <c r="D220" s="12">
        <v>82029</v>
      </c>
      <c r="E220" s="12">
        <v>82029</v>
      </c>
      <c r="F220" s="17" t="s">
        <v>218</v>
      </c>
      <c r="G220" s="3">
        <v>466</v>
      </c>
      <c r="H220" s="9">
        <v>43.5</v>
      </c>
      <c r="I220" s="3" t="s">
        <v>26</v>
      </c>
      <c r="J220" s="3" t="s">
        <v>27</v>
      </c>
      <c r="K220" s="12">
        <v>82029</v>
      </c>
      <c r="L220" s="12">
        <v>82029</v>
      </c>
      <c r="N220" s="3"/>
      <c r="O220" s="3" t="s">
        <v>28</v>
      </c>
      <c r="P220" s="3">
        <v>457754012</v>
      </c>
      <c r="Q220">
        <v>20271</v>
      </c>
    </row>
    <row r="221" spans="1:17" x14ac:dyDescent="0.3">
      <c r="A221" s="5"/>
      <c r="B221" s="20">
        <v>1.74880352267505E+18</v>
      </c>
      <c r="C221" s="12">
        <v>82029</v>
      </c>
      <c r="D221" s="12">
        <v>82029</v>
      </c>
      <c r="E221" s="12">
        <v>82029</v>
      </c>
      <c r="F221" s="17" t="s">
        <v>219</v>
      </c>
      <c r="G221" s="3">
        <v>501</v>
      </c>
      <c r="H221" s="9">
        <v>43.5</v>
      </c>
      <c r="I221" s="3" t="s">
        <v>26</v>
      </c>
      <c r="J221" s="3" t="s">
        <v>27</v>
      </c>
      <c r="K221" s="12">
        <v>82029</v>
      </c>
      <c r="L221" s="12">
        <v>82029</v>
      </c>
      <c r="N221" s="3"/>
      <c r="O221" s="3" t="s">
        <v>28</v>
      </c>
      <c r="P221" s="3">
        <v>457754012</v>
      </c>
      <c r="Q221">
        <v>21793.5</v>
      </c>
    </row>
    <row r="222" spans="1:17" x14ac:dyDescent="0.3">
      <c r="A222" s="5"/>
      <c r="B222" s="20">
        <v>1.74880352267505E+18</v>
      </c>
      <c r="C222" s="12">
        <v>82029</v>
      </c>
      <c r="D222" s="12">
        <v>82029</v>
      </c>
      <c r="E222" s="12">
        <v>82029</v>
      </c>
      <c r="F222" s="17" t="s">
        <v>220</v>
      </c>
      <c r="G222" s="3">
        <v>217</v>
      </c>
      <c r="H222" s="9">
        <v>43.5</v>
      </c>
      <c r="I222" s="3" t="s">
        <v>26</v>
      </c>
      <c r="J222" s="3" t="s">
        <v>27</v>
      </c>
      <c r="K222" s="12">
        <v>82029</v>
      </c>
      <c r="L222" s="12">
        <v>82029</v>
      </c>
      <c r="N222" s="3"/>
      <c r="O222" s="3" t="s">
        <v>28</v>
      </c>
      <c r="P222" s="3">
        <v>457754012</v>
      </c>
      <c r="Q222">
        <v>9439.5</v>
      </c>
    </row>
    <row r="223" spans="1:17" x14ac:dyDescent="0.3">
      <c r="A223" s="5"/>
      <c r="B223" s="20">
        <v>1.74880352267505E+18</v>
      </c>
      <c r="C223" s="12">
        <v>82029</v>
      </c>
      <c r="D223" s="12">
        <v>82029</v>
      </c>
      <c r="E223" s="12">
        <v>82029</v>
      </c>
      <c r="F223" s="17" t="s">
        <v>221</v>
      </c>
      <c r="G223" s="3">
        <v>284</v>
      </c>
      <c r="H223" s="9">
        <v>43.5</v>
      </c>
      <c r="I223" s="3" t="s">
        <v>26</v>
      </c>
      <c r="J223" s="3" t="s">
        <v>27</v>
      </c>
      <c r="K223" s="12">
        <v>82029</v>
      </c>
      <c r="L223" s="12">
        <v>82029</v>
      </c>
      <c r="N223" s="3"/>
      <c r="O223" s="3" t="s">
        <v>28</v>
      </c>
      <c r="P223" s="3">
        <v>457754012</v>
      </c>
      <c r="Q223">
        <v>12354</v>
      </c>
    </row>
    <row r="224" spans="1:17" x14ac:dyDescent="0.3">
      <c r="A224" s="5"/>
      <c r="B224" s="20">
        <v>1.74880352267505E+18</v>
      </c>
      <c r="C224" s="12">
        <v>82029</v>
      </c>
      <c r="D224" s="12">
        <v>82029</v>
      </c>
      <c r="E224" s="12">
        <v>82029</v>
      </c>
      <c r="F224" s="17" t="s">
        <v>222</v>
      </c>
      <c r="G224" s="3">
        <v>372</v>
      </c>
      <c r="H224" s="9">
        <v>43.5</v>
      </c>
      <c r="I224" s="3" t="s">
        <v>26</v>
      </c>
      <c r="J224" s="3" t="s">
        <v>27</v>
      </c>
      <c r="K224" s="12">
        <v>82029</v>
      </c>
      <c r="L224" s="12">
        <v>82029</v>
      </c>
      <c r="N224" s="3"/>
      <c r="O224" s="3" t="s">
        <v>28</v>
      </c>
      <c r="P224" s="3">
        <v>457754012</v>
      </c>
      <c r="Q224">
        <v>16182</v>
      </c>
    </row>
    <row r="225" spans="1:17" x14ac:dyDescent="0.3">
      <c r="A225" s="5"/>
      <c r="B225" s="20">
        <v>1.74880352267505E+18</v>
      </c>
      <c r="C225" s="12">
        <v>82029</v>
      </c>
      <c r="D225" s="12">
        <v>82029</v>
      </c>
      <c r="E225" s="12">
        <v>82029</v>
      </c>
      <c r="F225" s="17" t="s">
        <v>223</v>
      </c>
      <c r="G225" s="3">
        <v>129</v>
      </c>
      <c r="H225" s="9">
        <v>43.5</v>
      </c>
      <c r="I225" s="3" t="s">
        <v>26</v>
      </c>
      <c r="J225" s="3" t="s">
        <v>27</v>
      </c>
      <c r="K225" s="12">
        <v>82029</v>
      </c>
      <c r="L225" s="12">
        <v>82029</v>
      </c>
      <c r="N225" s="3"/>
      <c r="O225" s="3" t="s">
        <v>28</v>
      </c>
      <c r="P225" s="3">
        <v>457754012</v>
      </c>
      <c r="Q225">
        <v>5611.5</v>
      </c>
    </row>
    <row r="226" spans="1:17" x14ac:dyDescent="0.3">
      <c r="A226" s="5"/>
      <c r="B226" s="20">
        <v>1.74880352267505E+18</v>
      </c>
      <c r="C226" s="12">
        <v>82029</v>
      </c>
      <c r="D226" s="12">
        <v>82029</v>
      </c>
      <c r="E226" s="12">
        <v>82029</v>
      </c>
      <c r="F226" s="17" t="s">
        <v>224</v>
      </c>
      <c r="G226" s="3">
        <v>501</v>
      </c>
      <c r="H226" s="9">
        <v>43.5</v>
      </c>
      <c r="I226" s="3" t="s">
        <v>26</v>
      </c>
      <c r="J226" s="3" t="s">
        <v>27</v>
      </c>
      <c r="K226" s="12">
        <v>82029</v>
      </c>
      <c r="L226" s="12">
        <v>82029</v>
      </c>
      <c r="N226" s="3"/>
      <c r="O226" s="3" t="s">
        <v>28</v>
      </c>
      <c r="P226" s="3">
        <v>457754012</v>
      </c>
      <c r="Q226">
        <v>21793.5</v>
      </c>
    </row>
    <row r="227" spans="1:17" x14ac:dyDescent="0.3">
      <c r="A227" s="13"/>
      <c r="B227" s="20">
        <v>1.74880352267505E+18</v>
      </c>
      <c r="C227" s="12">
        <v>82029</v>
      </c>
      <c r="D227" s="12">
        <v>82029</v>
      </c>
      <c r="E227" s="12">
        <v>82029</v>
      </c>
      <c r="F227" s="17" t="s">
        <v>225</v>
      </c>
      <c r="G227" s="3">
        <v>1235</v>
      </c>
      <c r="H227" s="9">
        <v>43.5</v>
      </c>
      <c r="I227" s="3" t="s">
        <v>26</v>
      </c>
      <c r="J227" s="3" t="s">
        <v>27</v>
      </c>
      <c r="K227" s="12">
        <v>82029</v>
      </c>
      <c r="L227" s="12">
        <v>82029</v>
      </c>
      <c r="N227" s="3"/>
      <c r="O227" s="3" t="s">
        <v>28</v>
      </c>
      <c r="P227" s="3">
        <v>457754012</v>
      </c>
      <c r="Q227">
        <v>53722.5</v>
      </c>
    </row>
    <row r="228" spans="1:17" x14ac:dyDescent="0.3">
      <c r="A228" s="5"/>
      <c r="B228" s="20">
        <v>1.74880352267505E+18</v>
      </c>
      <c r="C228" s="12">
        <v>82029</v>
      </c>
      <c r="D228" s="12">
        <v>82029</v>
      </c>
      <c r="E228" s="12">
        <v>82029</v>
      </c>
      <c r="F228" s="17" t="s">
        <v>226</v>
      </c>
      <c r="G228" s="3">
        <v>417</v>
      </c>
      <c r="H228" s="9">
        <v>43.5</v>
      </c>
      <c r="I228" s="3" t="s">
        <v>26</v>
      </c>
      <c r="J228" s="3" t="s">
        <v>27</v>
      </c>
      <c r="K228" s="12">
        <v>82029</v>
      </c>
      <c r="L228" s="12">
        <v>82029</v>
      </c>
      <c r="N228" s="3"/>
      <c r="O228" s="3" t="s">
        <v>28</v>
      </c>
      <c r="P228" s="3">
        <v>457754012</v>
      </c>
      <c r="Q228">
        <v>18139.5</v>
      </c>
    </row>
    <row r="229" spans="1:17" x14ac:dyDescent="0.3">
      <c r="A229" s="5"/>
      <c r="B229" s="20">
        <v>1.74880352267505E+18</v>
      </c>
      <c r="C229" s="12">
        <v>82029</v>
      </c>
      <c r="D229" s="12">
        <v>82029</v>
      </c>
      <c r="E229" s="12">
        <v>82029</v>
      </c>
      <c r="F229" s="17" t="s">
        <v>227</v>
      </c>
      <c r="G229" s="3">
        <v>56</v>
      </c>
      <c r="H229" s="9">
        <v>43.5</v>
      </c>
      <c r="I229" s="3" t="s">
        <v>26</v>
      </c>
      <c r="J229" s="3" t="s">
        <v>27</v>
      </c>
      <c r="K229" s="12">
        <v>82029</v>
      </c>
      <c r="L229" s="12">
        <v>82029</v>
      </c>
      <c r="N229" s="3"/>
      <c r="O229" s="3" t="s">
        <v>28</v>
      </c>
      <c r="P229" s="3">
        <v>457754012</v>
      </c>
      <c r="Q229">
        <v>2436</v>
      </c>
    </row>
    <row r="230" spans="1:17" x14ac:dyDescent="0.3">
      <c r="A230" s="5"/>
      <c r="B230" s="20">
        <v>1.74880352267505E+18</v>
      </c>
      <c r="C230" s="12">
        <v>82029</v>
      </c>
      <c r="D230" s="12">
        <v>82029</v>
      </c>
      <c r="E230" s="12">
        <v>82029</v>
      </c>
      <c r="F230" s="17" t="s">
        <v>228</v>
      </c>
      <c r="G230" s="3">
        <v>296</v>
      </c>
      <c r="H230" s="9">
        <v>43.5</v>
      </c>
      <c r="I230" s="3" t="s">
        <v>26</v>
      </c>
      <c r="J230" s="3" t="s">
        <v>27</v>
      </c>
      <c r="K230" s="12">
        <v>82029</v>
      </c>
      <c r="L230" s="12">
        <v>82029</v>
      </c>
      <c r="N230" s="3"/>
      <c r="O230" s="3" t="s">
        <v>28</v>
      </c>
      <c r="P230" s="3">
        <v>457754012</v>
      </c>
      <c r="Q230">
        <v>12876</v>
      </c>
    </row>
    <row r="231" spans="1:17" x14ac:dyDescent="0.3">
      <c r="A231" s="5"/>
      <c r="B231" s="20">
        <v>1.74880352267505E+18</v>
      </c>
      <c r="C231" s="12">
        <v>82029</v>
      </c>
      <c r="D231" s="12">
        <v>82029</v>
      </c>
      <c r="E231" s="12">
        <v>82029</v>
      </c>
      <c r="F231" s="17" t="s">
        <v>229</v>
      </c>
      <c r="G231" s="3">
        <v>100</v>
      </c>
      <c r="H231" s="9">
        <v>43.5</v>
      </c>
      <c r="I231" s="3" t="s">
        <v>26</v>
      </c>
      <c r="J231" s="3" t="s">
        <v>27</v>
      </c>
      <c r="K231" s="12">
        <v>82029</v>
      </c>
      <c r="L231" s="12">
        <v>82029</v>
      </c>
      <c r="N231" s="3"/>
      <c r="O231" s="3" t="s">
        <v>28</v>
      </c>
      <c r="P231" s="3">
        <v>457754012</v>
      </c>
      <c r="Q231">
        <v>4350</v>
      </c>
    </row>
    <row r="232" spans="1:17" x14ac:dyDescent="0.3">
      <c r="A232" s="5"/>
      <c r="B232" s="20">
        <v>1.74880352267505E+18</v>
      </c>
      <c r="C232" s="12">
        <v>82029</v>
      </c>
      <c r="D232" s="12">
        <v>82029</v>
      </c>
      <c r="E232" s="12">
        <v>82029</v>
      </c>
      <c r="F232" s="17" t="s">
        <v>230</v>
      </c>
      <c r="G232" s="3">
        <v>158</v>
      </c>
      <c r="H232" s="9">
        <v>43.5</v>
      </c>
      <c r="I232" s="3" t="s">
        <v>26</v>
      </c>
      <c r="J232" s="3" t="s">
        <v>27</v>
      </c>
      <c r="K232" s="12">
        <v>82029</v>
      </c>
      <c r="L232" s="12">
        <v>82029</v>
      </c>
      <c r="N232" s="3"/>
      <c r="O232" s="3" t="s">
        <v>28</v>
      </c>
      <c r="P232" s="3">
        <v>457754012</v>
      </c>
      <c r="Q232">
        <v>6873</v>
      </c>
    </row>
    <row r="233" spans="1:17" x14ac:dyDescent="0.3">
      <c r="A233" s="5"/>
      <c r="B233" s="20">
        <v>1.74880352267505E+18</v>
      </c>
      <c r="C233" s="12">
        <v>82029</v>
      </c>
      <c r="D233" s="12">
        <v>82029</v>
      </c>
      <c r="E233" s="12">
        <v>82029</v>
      </c>
      <c r="F233" s="17" t="s">
        <v>231</v>
      </c>
      <c r="G233" s="3">
        <v>233</v>
      </c>
      <c r="H233" s="9">
        <v>43.5</v>
      </c>
      <c r="I233" s="3" t="s">
        <v>26</v>
      </c>
      <c r="J233" s="3" t="s">
        <v>27</v>
      </c>
      <c r="K233" s="12">
        <v>82029</v>
      </c>
      <c r="L233" s="12">
        <v>82029</v>
      </c>
      <c r="N233" s="3"/>
      <c r="O233" s="3" t="s">
        <v>28</v>
      </c>
      <c r="P233" s="3">
        <v>457754012</v>
      </c>
      <c r="Q233">
        <v>10135.5</v>
      </c>
    </row>
    <row r="234" spans="1:17" hidden="1" x14ac:dyDescent="0.3">
      <c r="A234" s="5"/>
      <c r="B234" s="20" t="str">
        <f>IF([1]sbb_raw_data!$L233&lt;&gt;"",MID([1]sbb_raw_data!$L233,4,19),"")</f>
        <v/>
      </c>
      <c r="C234" s="12" t="str">
        <f>IF(AND(B234&lt;&gt;"",[1]sbb_raw_data!$O233=""),VLOOKUP(VLOOKUP(P234,N$3:O$1000,2,FALSE),[2]XetraUserIDs!$A$2:$B$12,2,FALSE),"")</f>
        <v/>
      </c>
      <c r="D234" s="12" t="str">
        <f t="shared" si="17"/>
        <v/>
      </c>
      <c r="E234" s="12" t="str">
        <f t="shared" si="18"/>
        <v/>
      </c>
      <c r="F234" s="17" t="str">
        <f>IF(B234&lt;&gt;"",CONCATENATE(MID([1]sbb_raw_data!$A233,7,4),"-",MID([1]sbb_raw_data!$A233,4,2),"-",LEFT([1]sbb_raw_data!$A233,2),"T",RIGHT([1]sbb_raw_data!$A233,15),"Z"),"")</f>
        <v/>
      </c>
      <c r="G234" s="3" t="str">
        <f>IF(B234&lt;&gt;"",[1]sbb_raw_data!$I233,"")</f>
        <v/>
      </c>
      <c r="H234" s="9" t="str">
        <f>IF(B234&lt;&gt;"",[1]sbb_raw_data!$J233,"")</f>
        <v/>
      </c>
      <c r="I234" s="3" t="str">
        <f>IF(B234&lt;&gt;"",[1]sbb_raw_data!$H233,"")</f>
        <v/>
      </c>
      <c r="J234" s="3" t="str">
        <f>IF(B234&lt;&gt;"",IF([1]sbb_raw_data!$C233="EDE","XETA","Please fill in Segment MIC manually."),"")</f>
        <v/>
      </c>
      <c r="K234" s="12" t="str">
        <f t="shared" si="19"/>
        <v/>
      </c>
      <c r="L234" s="12" t="str">
        <f t="shared" si="20"/>
        <v/>
      </c>
      <c r="N234" s="3">
        <f>IF(B234&lt;&gt;"","",[1]sbb_raw_data!$N233)</f>
        <v>457764195</v>
      </c>
      <c r="O234" s="3" t="str">
        <f>[1]sbb_raw_data!$M233</f>
        <v>cb2viso</v>
      </c>
      <c r="P234" s="3">
        <f>[1]sbb_raw_data!$N233</f>
        <v>457764195</v>
      </c>
      <c r="Q234">
        <f t="shared" si="16"/>
        <v>0</v>
      </c>
    </row>
    <row r="235" spans="1:17" x14ac:dyDescent="0.3">
      <c r="A235" s="13"/>
      <c r="B235" s="20">
        <v>1.74880352267518E+18</v>
      </c>
      <c r="C235" s="12">
        <v>82029</v>
      </c>
      <c r="D235" s="12">
        <v>82029</v>
      </c>
      <c r="E235" s="12">
        <v>82029</v>
      </c>
      <c r="F235" s="17" t="s">
        <v>232</v>
      </c>
      <c r="G235" s="3">
        <v>123</v>
      </c>
      <c r="H235" s="9">
        <v>43.55</v>
      </c>
      <c r="I235" s="3" t="s">
        <v>26</v>
      </c>
      <c r="J235" s="3" t="s">
        <v>27</v>
      </c>
      <c r="K235" s="12">
        <v>82029</v>
      </c>
      <c r="L235" s="12">
        <v>82029</v>
      </c>
      <c r="N235" s="3"/>
      <c r="O235" s="3" t="s">
        <v>28</v>
      </c>
      <c r="P235" s="3">
        <v>457764195</v>
      </c>
      <c r="Q235">
        <v>5356.65</v>
      </c>
    </row>
    <row r="236" spans="1:17" x14ac:dyDescent="0.3">
      <c r="A236" s="5"/>
      <c r="B236" s="20">
        <v>1.74880352267518E+18</v>
      </c>
      <c r="C236" s="12">
        <v>82029</v>
      </c>
      <c r="D236" s="12">
        <v>82029</v>
      </c>
      <c r="E236" s="12">
        <v>82029</v>
      </c>
      <c r="F236" s="17" t="s">
        <v>233</v>
      </c>
      <c r="G236" s="3">
        <v>231</v>
      </c>
      <c r="H236" s="9">
        <v>43.55</v>
      </c>
      <c r="I236" s="3" t="s">
        <v>26</v>
      </c>
      <c r="J236" s="3" t="s">
        <v>27</v>
      </c>
      <c r="K236" s="12">
        <v>82029</v>
      </c>
      <c r="L236" s="12">
        <v>82029</v>
      </c>
      <c r="N236" s="3"/>
      <c r="O236" s="3" t="s">
        <v>28</v>
      </c>
      <c r="P236" s="3">
        <v>457764195</v>
      </c>
      <c r="Q236">
        <v>10060.049999999999</v>
      </c>
    </row>
    <row r="237" spans="1:17" x14ac:dyDescent="0.3">
      <c r="A237" s="5"/>
      <c r="B237" s="20">
        <v>1.74880352267518E+18</v>
      </c>
      <c r="C237" s="12">
        <v>82029</v>
      </c>
      <c r="D237" s="12">
        <v>82029</v>
      </c>
      <c r="E237" s="12">
        <v>82029</v>
      </c>
      <c r="F237" s="17" t="s">
        <v>234</v>
      </c>
      <c r="G237" s="3">
        <v>378</v>
      </c>
      <c r="H237" s="9">
        <v>43.55</v>
      </c>
      <c r="I237" s="3" t="s">
        <v>26</v>
      </c>
      <c r="J237" s="3" t="s">
        <v>27</v>
      </c>
      <c r="K237" s="12">
        <v>82029</v>
      </c>
      <c r="L237" s="12">
        <v>82029</v>
      </c>
      <c r="N237" s="3"/>
      <c r="O237" s="3" t="s">
        <v>28</v>
      </c>
      <c r="P237" s="3">
        <v>457764195</v>
      </c>
      <c r="Q237">
        <v>16461.899999999998</v>
      </c>
    </row>
    <row r="238" spans="1:17" x14ac:dyDescent="0.3">
      <c r="A238" s="5"/>
      <c r="B238" s="20">
        <v>1.74880352267518E+18</v>
      </c>
      <c r="C238" s="12">
        <v>82029</v>
      </c>
      <c r="D238" s="12">
        <v>82029</v>
      </c>
      <c r="E238" s="12">
        <v>82029</v>
      </c>
      <c r="F238" s="17" t="s">
        <v>235</v>
      </c>
      <c r="G238" s="3">
        <v>161</v>
      </c>
      <c r="H238" s="9">
        <v>43.55</v>
      </c>
      <c r="I238" s="3" t="s">
        <v>26</v>
      </c>
      <c r="J238" s="3" t="s">
        <v>27</v>
      </c>
      <c r="K238" s="12">
        <v>82029</v>
      </c>
      <c r="L238" s="12">
        <v>82029</v>
      </c>
      <c r="N238" s="3"/>
      <c r="O238" s="3" t="s">
        <v>28</v>
      </c>
      <c r="P238" s="3">
        <v>457764195</v>
      </c>
      <c r="Q238">
        <v>7011.5499999999993</v>
      </c>
    </row>
    <row r="239" spans="1:17" x14ac:dyDescent="0.3">
      <c r="A239" s="5"/>
      <c r="B239" s="20">
        <v>1.74880352267518E+18</v>
      </c>
      <c r="C239" s="12">
        <v>82029</v>
      </c>
      <c r="D239" s="12">
        <v>82029</v>
      </c>
      <c r="E239" s="12">
        <v>82029</v>
      </c>
      <c r="F239" s="17" t="s">
        <v>236</v>
      </c>
      <c r="G239" s="3">
        <v>50</v>
      </c>
      <c r="H239" s="9">
        <v>43.55</v>
      </c>
      <c r="I239" s="3" t="s">
        <v>26</v>
      </c>
      <c r="J239" s="3" t="s">
        <v>27</v>
      </c>
      <c r="K239" s="12">
        <v>82029</v>
      </c>
      <c r="L239" s="12">
        <v>82029</v>
      </c>
      <c r="N239" s="3"/>
      <c r="O239" s="3" t="s">
        <v>28</v>
      </c>
      <c r="P239" s="3">
        <v>457764195</v>
      </c>
      <c r="Q239">
        <v>2177.5</v>
      </c>
    </row>
    <row r="240" spans="1:17" x14ac:dyDescent="0.3">
      <c r="A240" s="5"/>
      <c r="B240" s="20">
        <v>1.74880352267518E+18</v>
      </c>
      <c r="C240" s="12">
        <v>82029</v>
      </c>
      <c r="D240" s="12">
        <v>82029</v>
      </c>
      <c r="E240" s="12">
        <v>82029</v>
      </c>
      <c r="F240" s="17" t="s">
        <v>237</v>
      </c>
      <c r="G240" s="3">
        <v>59</v>
      </c>
      <c r="H240" s="9">
        <v>43.55</v>
      </c>
      <c r="I240" s="3" t="s">
        <v>26</v>
      </c>
      <c r="J240" s="3" t="s">
        <v>27</v>
      </c>
      <c r="K240" s="12">
        <v>82029</v>
      </c>
      <c r="L240" s="12">
        <v>82029</v>
      </c>
      <c r="N240" s="3"/>
      <c r="O240" s="3" t="s">
        <v>28</v>
      </c>
      <c r="P240" s="3">
        <v>457764195</v>
      </c>
      <c r="Q240">
        <v>2569.4499999999998</v>
      </c>
    </row>
    <row r="241" spans="1:17" x14ac:dyDescent="0.3">
      <c r="A241" s="5"/>
      <c r="B241" s="20">
        <v>1.74880352267519E+18</v>
      </c>
      <c r="C241" s="12">
        <v>82029</v>
      </c>
      <c r="D241" s="12">
        <v>82029</v>
      </c>
      <c r="E241" s="12">
        <v>82029</v>
      </c>
      <c r="F241" s="17" t="s">
        <v>238</v>
      </c>
      <c r="G241" s="3">
        <v>501</v>
      </c>
      <c r="H241" s="9">
        <v>43.55</v>
      </c>
      <c r="I241" s="3" t="s">
        <v>26</v>
      </c>
      <c r="J241" s="3" t="s">
        <v>27</v>
      </c>
      <c r="K241" s="12">
        <v>82029</v>
      </c>
      <c r="L241" s="12">
        <v>82029</v>
      </c>
      <c r="N241" s="3"/>
      <c r="O241" s="3" t="s">
        <v>28</v>
      </c>
      <c r="P241" s="3">
        <v>457764195</v>
      </c>
      <c r="Q241">
        <v>21818.55</v>
      </c>
    </row>
    <row r="242" spans="1:17" x14ac:dyDescent="0.3">
      <c r="A242" s="5"/>
      <c r="B242" s="20">
        <v>1.74880352267519E+18</v>
      </c>
      <c r="C242" s="12">
        <v>82029</v>
      </c>
      <c r="D242" s="12">
        <v>82029</v>
      </c>
      <c r="E242" s="12">
        <v>82029</v>
      </c>
      <c r="F242" s="17" t="s">
        <v>239</v>
      </c>
      <c r="G242" s="3">
        <v>501</v>
      </c>
      <c r="H242" s="9">
        <v>43.55</v>
      </c>
      <c r="I242" s="3" t="s">
        <v>26</v>
      </c>
      <c r="J242" s="3" t="s">
        <v>27</v>
      </c>
      <c r="K242" s="12">
        <v>82029</v>
      </c>
      <c r="L242" s="12">
        <v>82029</v>
      </c>
      <c r="N242" s="3"/>
      <c r="O242" s="3" t="s">
        <v>28</v>
      </c>
      <c r="P242" s="3">
        <v>457764195</v>
      </c>
      <c r="Q242">
        <v>21818.55</v>
      </c>
    </row>
    <row r="243" spans="1:17" x14ac:dyDescent="0.3">
      <c r="A243" s="5"/>
      <c r="B243" s="20">
        <v>1.74880352267519E+18</v>
      </c>
      <c r="C243" s="12">
        <v>82029</v>
      </c>
      <c r="D243" s="12">
        <v>82029</v>
      </c>
      <c r="E243" s="12">
        <v>82029</v>
      </c>
      <c r="F243" s="17" t="s">
        <v>240</v>
      </c>
      <c r="G243" s="3">
        <v>48</v>
      </c>
      <c r="H243" s="9">
        <v>43.55</v>
      </c>
      <c r="I243" s="3" t="s">
        <v>26</v>
      </c>
      <c r="J243" s="3" t="s">
        <v>27</v>
      </c>
      <c r="K243" s="12">
        <v>82029</v>
      </c>
      <c r="L243" s="12">
        <v>82029</v>
      </c>
      <c r="N243" s="3"/>
      <c r="O243" s="3" t="s">
        <v>28</v>
      </c>
      <c r="P243" s="3">
        <v>457764195</v>
      </c>
      <c r="Q243">
        <v>2090.3999999999996</v>
      </c>
    </row>
    <row r="244" spans="1:17" x14ac:dyDescent="0.3">
      <c r="A244" s="5"/>
      <c r="B244" s="20">
        <v>1.74880352267519E+18</v>
      </c>
      <c r="C244" s="12">
        <v>82029</v>
      </c>
      <c r="D244" s="12">
        <v>82029</v>
      </c>
      <c r="E244" s="12">
        <v>82029</v>
      </c>
      <c r="F244" s="17" t="s">
        <v>241</v>
      </c>
      <c r="G244" s="3">
        <v>501</v>
      </c>
      <c r="H244" s="9">
        <v>43.55</v>
      </c>
      <c r="I244" s="3" t="s">
        <v>26</v>
      </c>
      <c r="J244" s="3" t="s">
        <v>27</v>
      </c>
      <c r="K244" s="12">
        <v>82029</v>
      </c>
      <c r="L244" s="12">
        <v>82029</v>
      </c>
      <c r="N244" s="3"/>
      <c r="O244" s="3" t="s">
        <v>28</v>
      </c>
      <c r="P244" s="3">
        <v>457764195</v>
      </c>
      <c r="Q244">
        <v>21818.55</v>
      </c>
    </row>
    <row r="245" spans="1:17" x14ac:dyDescent="0.3">
      <c r="A245" s="5"/>
      <c r="B245" s="20">
        <v>1.74880352267519E+18</v>
      </c>
      <c r="C245" s="12">
        <v>82029</v>
      </c>
      <c r="D245" s="12">
        <v>82029</v>
      </c>
      <c r="E245" s="12">
        <v>82029</v>
      </c>
      <c r="F245" s="17" t="s">
        <v>242</v>
      </c>
      <c r="G245" s="3">
        <v>101</v>
      </c>
      <c r="H245" s="9">
        <v>43.55</v>
      </c>
      <c r="I245" s="3" t="s">
        <v>26</v>
      </c>
      <c r="J245" s="3" t="s">
        <v>27</v>
      </c>
      <c r="K245" s="12">
        <v>82029</v>
      </c>
      <c r="L245" s="12">
        <v>82029</v>
      </c>
      <c r="N245" s="3"/>
      <c r="O245" s="3" t="s">
        <v>28</v>
      </c>
      <c r="P245" s="3">
        <v>457764195</v>
      </c>
      <c r="Q245">
        <v>4398.5499999999993</v>
      </c>
    </row>
    <row r="246" spans="1:17" x14ac:dyDescent="0.3">
      <c r="A246" s="5"/>
      <c r="B246" s="20">
        <v>1.74880352267519E+18</v>
      </c>
      <c r="C246" s="12">
        <v>82029</v>
      </c>
      <c r="D246" s="12">
        <v>82029</v>
      </c>
      <c r="E246" s="12">
        <v>82029</v>
      </c>
      <c r="F246" s="17" t="s">
        <v>243</v>
      </c>
      <c r="G246" s="3">
        <v>76</v>
      </c>
      <c r="H246" s="9">
        <v>43.55</v>
      </c>
      <c r="I246" s="3" t="s">
        <v>26</v>
      </c>
      <c r="J246" s="3" t="s">
        <v>27</v>
      </c>
      <c r="K246" s="12">
        <v>82029</v>
      </c>
      <c r="L246" s="12">
        <v>82029</v>
      </c>
      <c r="N246" s="3"/>
      <c r="O246" s="3" t="s">
        <v>28</v>
      </c>
      <c r="P246" s="3">
        <v>457764195</v>
      </c>
      <c r="Q246">
        <v>3309.7999999999997</v>
      </c>
    </row>
    <row r="247" spans="1:17" x14ac:dyDescent="0.3">
      <c r="A247" s="5"/>
      <c r="B247" s="20">
        <v>1.74880352267519E+18</v>
      </c>
      <c r="C247" s="12">
        <v>82029</v>
      </c>
      <c r="D247" s="12">
        <v>82029</v>
      </c>
      <c r="E247" s="12">
        <v>82029</v>
      </c>
      <c r="F247" s="17" t="s">
        <v>244</v>
      </c>
      <c r="G247" s="3">
        <v>50</v>
      </c>
      <c r="H247" s="9">
        <v>43.55</v>
      </c>
      <c r="I247" s="3" t="s">
        <v>26</v>
      </c>
      <c r="J247" s="3" t="s">
        <v>27</v>
      </c>
      <c r="K247" s="12">
        <v>82029</v>
      </c>
      <c r="L247" s="12">
        <v>82029</v>
      </c>
      <c r="N247" s="3"/>
      <c r="O247" s="3" t="s">
        <v>28</v>
      </c>
      <c r="P247" s="3">
        <v>457764195</v>
      </c>
      <c r="Q247">
        <v>2177.5</v>
      </c>
    </row>
    <row r="248" spans="1:17" x14ac:dyDescent="0.3">
      <c r="A248" s="5"/>
      <c r="B248" s="20">
        <v>1.74880352267519E+18</v>
      </c>
      <c r="C248" s="12">
        <v>82029</v>
      </c>
      <c r="D248" s="12">
        <v>82029</v>
      </c>
      <c r="E248" s="12">
        <v>82029</v>
      </c>
      <c r="F248" s="17" t="s">
        <v>245</v>
      </c>
      <c r="G248" s="3">
        <v>683</v>
      </c>
      <c r="H248" s="9">
        <v>43.55</v>
      </c>
      <c r="I248" s="3" t="s">
        <v>26</v>
      </c>
      <c r="J248" s="3" t="s">
        <v>27</v>
      </c>
      <c r="K248" s="12">
        <v>82029</v>
      </c>
      <c r="L248" s="12">
        <v>82029</v>
      </c>
      <c r="N248" s="3"/>
      <c r="O248" s="3" t="s">
        <v>28</v>
      </c>
      <c r="P248" s="3">
        <v>457764195</v>
      </c>
      <c r="Q248">
        <v>29744.649999999998</v>
      </c>
    </row>
    <row r="249" spans="1:17" x14ac:dyDescent="0.3">
      <c r="A249" s="5"/>
      <c r="B249" s="20">
        <v>1.74880352267519E+18</v>
      </c>
      <c r="C249" s="12">
        <v>82029</v>
      </c>
      <c r="D249" s="12">
        <v>82029</v>
      </c>
      <c r="E249" s="12">
        <v>82029</v>
      </c>
      <c r="F249" s="17" t="s">
        <v>246</v>
      </c>
      <c r="G249" s="3">
        <v>232</v>
      </c>
      <c r="H249" s="9">
        <v>43.55</v>
      </c>
      <c r="I249" s="3" t="s">
        <v>26</v>
      </c>
      <c r="J249" s="3" t="s">
        <v>27</v>
      </c>
      <c r="K249" s="12">
        <v>82029</v>
      </c>
      <c r="L249" s="12">
        <v>82029</v>
      </c>
      <c r="N249" s="3"/>
      <c r="O249" s="3" t="s">
        <v>28</v>
      </c>
      <c r="P249" s="3">
        <v>457764195</v>
      </c>
      <c r="Q249">
        <v>10103.599999999999</v>
      </c>
    </row>
    <row r="250" spans="1:17" x14ac:dyDescent="0.3">
      <c r="A250" s="5"/>
      <c r="B250" s="20">
        <v>1.74880352267519E+18</v>
      </c>
      <c r="C250" s="12">
        <v>82029</v>
      </c>
      <c r="D250" s="12">
        <v>82029</v>
      </c>
      <c r="E250" s="12">
        <v>82029</v>
      </c>
      <c r="F250" s="17" t="s">
        <v>247</v>
      </c>
      <c r="G250" s="3">
        <v>180</v>
      </c>
      <c r="H250" s="9">
        <v>43.55</v>
      </c>
      <c r="I250" s="3" t="s">
        <v>26</v>
      </c>
      <c r="J250" s="3" t="s">
        <v>27</v>
      </c>
      <c r="K250" s="12">
        <v>82029</v>
      </c>
      <c r="L250" s="12">
        <v>82029</v>
      </c>
      <c r="N250" s="3"/>
      <c r="O250" s="3" t="s">
        <v>28</v>
      </c>
      <c r="P250" s="3">
        <v>457764195</v>
      </c>
      <c r="Q250">
        <v>7838.9999999999991</v>
      </c>
    </row>
    <row r="251" spans="1:17" x14ac:dyDescent="0.3">
      <c r="A251" s="5"/>
      <c r="B251" s="20">
        <v>1.74880352267519E+18</v>
      </c>
      <c r="C251" s="12">
        <v>82029</v>
      </c>
      <c r="D251" s="12">
        <v>82029</v>
      </c>
      <c r="E251" s="12">
        <v>82029</v>
      </c>
      <c r="F251" s="17" t="s">
        <v>248</v>
      </c>
      <c r="G251" s="3">
        <v>276</v>
      </c>
      <c r="H251" s="9">
        <v>43.55</v>
      </c>
      <c r="I251" s="3" t="s">
        <v>26</v>
      </c>
      <c r="J251" s="3" t="s">
        <v>27</v>
      </c>
      <c r="K251" s="12">
        <v>82029</v>
      </c>
      <c r="L251" s="12">
        <v>82029</v>
      </c>
      <c r="N251" s="3"/>
      <c r="O251" s="3" t="s">
        <v>28</v>
      </c>
      <c r="P251" s="3">
        <v>457764195</v>
      </c>
      <c r="Q251">
        <v>12019.8</v>
      </c>
    </row>
    <row r="252" spans="1:17" x14ac:dyDescent="0.3">
      <c r="A252" s="5"/>
      <c r="B252" s="20">
        <v>1.74880352267519E+18</v>
      </c>
      <c r="C252" s="12">
        <v>82029</v>
      </c>
      <c r="D252" s="12">
        <v>82029</v>
      </c>
      <c r="E252" s="12">
        <v>82029</v>
      </c>
      <c r="F252" s="17" t="s">
        <v>249</v>
      </c>
      <c r="G252" s="3">
        <v>849</v>
      </c>
      <c r="H252" s="9">
        <v>43.55</v>
      </c>
      <c r="I252" s="3" t="s">
        <v>26</v>
      </c>
      <c r="J252" s="3" t="s">
        <v>27</v>
      </c>
      <c r="K252" s="12">
        <v>82029</v>
      </c>
      <c r="L252" s="12">
        <v>82029</v>
      </c>
      <c r="N252" s="3"/>
      <c r="O252" s="3" t="s">
        <v>28</v>
      </c>
      <c r="P252" s="3">
        <v>457764195</v>
      </c>
      <c r="Q252">
        <v>36973.949999999997</v>
      </c>
    </row>
    <row r="253" spans="1:17" hidden="1" x14ac:dyDescent="0.3">
      <c r="A253" s="5"/>
      <c r="B253" s="20" t="str">
        <f>IF([1]sbb_raw_data!$L252&lt;&gt;"",MID([1]sbb_raw_data!$L252,4,19),"")</f>
        <v/>
      </c>
      <c r="C253" s="12" t="str">
        <f>IF(AND(B253&lt;&gt;"",[1]sbb_raw_data!$O252=""),VLOOKUP(VLOOKUP(P253,N$3:O$1000,2,FALSE),[2]XetraUserIDs!$A$2:$B$12,2,FALSE),"")</f>
        <v/>
      </c>
      <c r="D253" s="12" t="str">
        <f t="shared" ref="D253:D254" si="21">IF(C253&lt;&gt;"",C253,"")</f>
        <v/>
      </c>
      <c r="E253" s="12" t="str">
        <f t="shared" ref="E253:E254" si="22">IF(D253&lt;&gt;"",D253,"")</f>
        <v/>
      </c>
      <c r="F253" s="17" t="str">
        <f>IF(B253&lt;&gt;"",CONCATENATE(MID([1]sbb_raw_data!$A252,7,4),"-",MID([1]sbb_raw_data!$A252,4,2),"-",LEFT([1]sbb_raw_data!$A252,2),"T",RIGHT([1]sbb_raw_data!$A252,15),"Z"),"")</f>
        <v/>
      </c>
      <c r="G253" s="3" t="str">
        <f>IF(B253&lt;&gt;"",[1]sbb_raw_data!$I252,"")</f>
        <v/>
      </c>
      <c r="H253" s="9" t="str">
        <f>IF(B253&lt;&gt;"",[1]sbb_raw_data!$J252,"")</f>
        <v/>
      </c>
      <c r="I253" s="3" t="str">
        <f>IF(B253&lt;&gt;"",[1]sbb_raw_data!$H252,"")</f>
        <v/>
      </c>
      <c r="J253" s="3" t="str">
        <f>IF(B253&lt;&gt;"",IF([1]sbb_raw_data!$C252="EDE","XETA","Please fill in Segment MIC manually."),"")</f>
        <v/>
      </c>
      <c r="K253" s="12" t="str">
        <f t="shared" ref="K253:K254" si="23">IF(B253&lt;&gt;"",C253,"")</f>
        <v/>
      </c>
      <c r="L253" s="12" t="str">
        <f t="shared" ref="L253:L254" si="24">IF(B253&lt;&gt;"",C253,"")</f>
        <v/>
      </c>
      <c r="N253" s="3">
        <f>IF(B253&lt;&gt;"","",[1]sbb_raw_data!$N252)</f>
        <v>457769878</v>
      </c>
      <c r="O253" s="3" t="str">
        <f>[1]sbb_raw_data!$M252</f>
        <v>cb2viso</v>
      </c>
      <c r="P253" s="3">
        <f>[1]sbb_raw_data!$N252</f>
        <v>457769878</v>
      </c>
      <c r="Q253">
        <f t="shared" si="16"/>
        <v>0</v>
      </c>
    </row>
    <row r="254" spans="1:17" hidden="1" x14ac:dyDescent="0.3">
      <c r="A254" s="5"/>
      <c r="B254" s="20" t="str">
        <f>IF([1]sbb_raw_data!$L253&lt;&gt;"",MID([1]sbb_raw_data!$L253,4,19),"")</f>
        <v/>
      </c>
      <c r="C254" s="12" t="str">
        <f>IF(AND(B254&lt;&gt;"",[1]sbb_raw_data!$O253=""),VLOOKUP(VLOOKUP(P254,N$3:O$1000,2,FALSE),[2]XetraUserIDs!$A$2:$B$12,2,FALSE),"")</f>
        <v/>
      </c>
      <c r="D254" s="12" t="str">
        <f t="shared" si="21"/>
        <v/>
      </c>
      <c r="E254" s="12" t="str">
        <f t="shared" si="22"/>
        <v/>
      </c>
      <c r="F254" s="17" t="str">
        <f>IF(B254&lt;&gt;"",CONCATENATE(MID([1]sbb_raw_data!$A253,7,4),"-",MID([1]sbb_raw_data!$A253,4,2),"-",LEFT([1]sbb_raw_data!$A253,2),"T",RIGHT([1]sbb_raw_data!$A253,15),"Z"),"")</f>
        <v/>
      </c>
      <c r="G254" s="3" t="str">
        <f>IF(B254&lt;&gt;"",[1]sbb_raw_data!$I253,"")</f>
        <v/>
      </c>
      <c r="H254" s="9" t="str">
        <f>IF(B254&lt;&gt;"",[1]sbb_raw_data!$J253,"")</f>
        <v/>
      </c>
      <c r="I254" s="3" t="str">
        <f>IF(B254&lt;&gt;"",[1]sbb_raw_data!$H253,"")</f>
        <v/>
      </c>
      <c r="J254" s="3" t="str">
        <f>IF(B254&lt;&gt;"",IF([1]sbb_raw_data!$C253="EDE","XETA","Please fill in Segment MIC manually."),"")</f>
        <v/>
      </c>
      <c r="K254" s="12" t="str">
        <f t="shared" si="23"/>
        <v/>
      </c>
      <c r="L254" s="12" t="str">
        <f t="shared" si="24"/>
        <v/>
      </c>
      <c r="N254" s="3">
        <f>IF(B254&lt;&gt;"","",[1]sbb_raw_data!$N253)</f>
        <v>457769878</v>
      </c>
      <c r="O254" s="3" t="str">
        <f>[1]sbb_raw_data!$M253</f>
        <v>cb2viso</v>
      </c>
      <c r="P254" s="3">
        <f>[1]sbb_raw_data!$N253</f>
        <v>457769878</v>
      </c>
      <c r="Q254">
        <f t="shared" si="16"/>
        <v>0</v>
      </c>
    </row>
    <row r="255" spans="1:17" x14ac:dyDescent="0.3">
      <c r="A255" s="5"/>
      <c r="B255" s="20">
        <v>1.7488035226757399E+18</v>
      </c>
      <c r="C255" s="12">
        <v>82029</v>
      </c>
      <c r="D255" s="12">
        <v>82029</v>
      </c>
      <c r="E255" s="12">
        <v>82029</v>
      </c>
      <c r="F255" s="17" t="s">
        <v>250</v>
      </c>
      <c r="G255" s="3">
        <v>733</v>
      </c>
      <c r="H255" s="9">
        <v>43.55</v>
      </c>
      <c r="I255" s="3" t="s">
        <v>26</v>
      </c>
      <c r="J255" s="3" t="s">
        <v>27</v>
      </c>
      <c r="K255" s="12">
        <v>82029</v>
      </c>
      <c r="L255" s="12">
        <v>82029</v>
      </c>
      <c r="N255" s="3"/>
      <c r="O255" s="3" t="s">
        <v>28</v>
      </c>
      <c r="P255" s="3">
        <v>457769878</v>
      </c>
      <c r="Q255">
        <v>31922.149999999998</v>
      </c>
    </row>
    <row r="256" spans="1:17" x14ac:dyDescent="0.3">
      <c r="A256" s="5"/>
      <c r="B256" s="20">
        <v>1.7488035226757399E+18</v>
      </c>
      <c r="C256" s="12">
        <v>82029</v>
      </c>
      <c r="D256" s="12">
        <v>82029</v>
      </c>
      <c r="E256" s="12">
        <v>82029</v>
      </c>
      <c r="F256" s="17" t="s">
        <v>251</v>
      </c>
      <c r="G256" s="3">
        <v>113</v>
      </c>
      <c r="H256" s="9">
        <v>43.55</v>
      </c>
      <c r="I256" s="3" t="s">
        <v>26</v>
      </c>
      <c r="J256" s="3" t="s">
        <v>27</v>
      </c>
      <c r="K256" s="12">
        <v>82029</v>
      </c>
      <c r="L256" s="12">
        <v>82029</v>
      </c>
      <c r="N256" s="3"/>
      <c r="O256" s="3" t="s">
        <v>28</v>
      </c>
      <c r="P256" s="3">
        <v>457769878</v>
      </c>
      <c r="Q256">
        <v>4921.1499999999996</v>
      </c>
    </row>
    <row r="257" spans="1:17" x14ac:dyDescent="0.3">
      <c r="A257" s="5"/>
      <c r="B257" s="20">
        <v>1.7488035226757399E+18</v>
      </c>
      <c r="C257" s="12">
        <v>82029</v>
      </c>
      <c r="D257" s="12">
        <v>82029</v>
      </c>
      <c r="E257" s="12">
        <v>82029</v>
      </c>
      <c r="F257" s="17" t="s">
        <v>252</v>
      </c>
      <c r="G257" s="3">
        <v>156</v>
      </c>
      <c r="H257" s="9">
        <v>43.55</v>
      </c>
      <c r="I257" s="3" t="s">
        <v>26</v>
      </c>
      <c r="J257" s="3" t="s">
        <v>27</v>
      </c>
      <c r="K257" s="12">
        <v>82029</v>
      </c>
      <c r="L257" s="12">
        <v>82029</v>
      </c>
      <c r="N257" s="3"/>
      <c r="O257" s="3" t="s">
        <v>28</v>
      </c>
      <c r="P257" s="3">
        <v>457769878</v>
      </c>
      <c r="Q257">
        <v>6793.7999999999993</v>
      </c>
    </row>
    <row r="258" spans="1:17" x14ac:dyDescent="0.3">
      <c r="A258" s="5"/>
      <c r="B258" s="20">
        <v>1.7488035226757399E+18</v>
      </c>
      <c r="C258" s="12">
        <v>82029</v>
      </c>
      <c r="D258" s="12">
        <v>82029</v>
      </c>
      <c r="E258" s="12">
        <v>82029</v>
      </c>
      <c r="F258" s="17" t="s">
        <v>253</v>
      </c>
      <c r="G258" s="3">
        <v>156</v>
      </c>
      <c r="H258" s="9">
        <v>43.55</v>
      </c>
      <c r="I258" s="3" t="s">
        <v>26</v>
      </c>
      <c r="J258" s="3" t="s">
        <v>27</v>
      </c>
      <c r="K258" s="12">
        <v>82029</v>
      </c>
      <c r="L258" s="12">
        <v>82029</v>
      </c>
      <c r="N258" s="3"/>
      <c r="O258" s="3" t="s">
        <v>28</v>
      </c>
      <c r="P258" s="3">
        <v>457769878</v>
      </c>
      <c r="Q258">
        <v>6793.7999999999993</v>
      </c>
    </row>
    <row r="259" spans="1:17" x14ac:dyDescent="0.3">
      <c r="A259" s="5"/>
      <c r="B259" s="20">
        <v>1.7488035226757499E+18</v>
      </c>
      <c r="C259" s="12">
        <v>82029</v>
      </c>
      <c r="D259" s="12">
        <v>82029</v>
      </c>
      <c r="E259" s="12">
        <v>82029</v>
      </c>
      <c r="F259" s="17" t="s">
        <v>254</v>
      </c>
      <c r="G259" s="3">
        <v>8</v>
      </c>
      <c r="H259" s="9">
        <v>43.55</v>
      </c>
      <c r="I259" s="3" t="s">
        <v>26</v>
      </c>
      <c r="J259" s="3" t="s">
        <v>27</v>
      </c>
      <c r="K259" s="12">
        <v>82029</v>
      </c>
      <c r="L259" s="12">
        <v>82029</v>
      </c>
      <c r="N259" s="3"/>
      <c r="O259" s="3" t="s">
        <v>28</v>
      </c>
      <c r="P259" s="3">
        <v>457769878</v>
      </c>
      <c r="Q259">
        <v>348.4</v>
      </c>
    </row>
    <row r="260" spans="1:17" x14ac:dyDescent="0.3">
      <c r="A260" s="5"/>
      <c r="B260" s="20">
        <v>1.7488035226757499E+18</v>
      </c>
      <c r="C260" s="12">
        <v>82029</v>
      </c>
      <c r="D260" s="12">
        <v>82029</v>
      </c>
      <c r="E260" s="12">
        <v>82029</v>
      </c>
      <c r="F260" s="17" t="s">
        <v>255</v>
      </c>
      <c r="G260" s="3">
        <v>177</v>
      </c>
      <c r="H260" s="9">
        <v>43.55</v>
      </c>
      <c r="I260" s="3" t="s">
        <v>26</v>
      </c>
      <c r="J260" s="3" t="s">
        <v>27</v>
      </c>
      <c r="K260" s="12">
        <v>82029</v>
      </c>
      <c r="L260" s="12">
        <v>82029</v>
      </c>
      <c r="N260" s="3"/>
      <c r="O260" s="3" t="s">
        <v>28</v>
      </c>
      <c r="P260" s="3">
        <v>457769878</v>
      </c>
      <c r="Q260">
        <v>7708.3499999999995</v>
      </c>
    </row>
    <row r="261" spans="1:17" x14ac:dyDescent="0.3">
      <c r="A261" s="5"/>
      <c r="B261" s="20">
        <v>1.7488035226757499E+18</v>
      </c>
      <c r="C261" s="12">
        <v>82029</v>
      </c>
      <c r="D261" s="12">
        <v>82029</v>
      </c>
      <c r="E261" s="12">
        <v>82029</v>
      </c>
      <c r="F261" s="17" t="s">
        <v>256</v>
      </c>
      <c r="G261" s="3">
        <v>160</v>
      </c>
      <c r="H261" s="9">
        <v>43.55</v>
      </c>
      <c r="I261" s="3" t="s">
        <v>26</v>
      </c>
      <c r="J261" s="3" t="s">
        <v>27</v>
      </c>
      <c r="K261" s="12">
        <v>82029</v>
      </c>
      <c r="L261" s="12">
        <v>82029</v>
      </c>
      <c r="N261" s="3"/>
      <c r="O261" s="3" t="s">
        <v>28</v>
      </c>
      <c r="P261" s="3">
        <v>457769878</v>
      </c>
      <c r="Q261">
        <v>6968</v>
      </c>
    </row>
    <row r="262" spans="1:17" x14ac:dyDescent="0.3">
      <c r="A262" s="5"/>
      <c r="B262" s="20">
        <v>1.7488035226757499E+18</v>
      </c>
      <c r="C262" s="12">
        <v>82029</v>
      </c>
      <c r="D262" s="12">
        <v>82029</v>
      </c>
      <c r="E262" s="12">
        <v>82029</v>
      </c>
      <c r="F262" s="17" t="s">
        <v>257</v>
      </c>
      <c r="G262" s="3">
        <v>143</v>
      </c>
      <c r="H262" s="9">
        <v>43.55</v>
      </c>
      <c r="I262" s="3" t="s">
        <v>26</v>
      </c>
      <c r="J262" s="3" t="s">
        <v>27</v>
      </c>
      <c r="K262" s="12">
        <v>82029</v>
      </c>
      <c r="L262" s="12">
        <v>82029</v>
      </c>
      <c r="N262" s="3"/>
      <c r="O262" s="3" t="s">
        <v>28</v>
      </c>
      <c r="P262" s="3">
        <v>457769878</v>
      </c>
      <c r="Q262">
        <v>6227.65</v>
      </c>
    </row>
    <row r="263" spans="1:17" x14ac:dyDescent="0.3">
      <c r="A263" s="5"/>
      <c r="B263" s="20">
        <v>1.7488035226757499E+18</v>
      </c>
      <c r="C263" s="12">
        <v>82029</v>
      </c>
      <c r="D263" s="12">
        <v>82029</v>
      </c>
      <c r="E263" s="12">
        <v>82029</v>
      </c>
      <c r="F263" s="17" t="s">
        <v>258</v>
      </c>
      <c r="G263" s="3">
        <v>153</v>
      </c>
      <c r="H263" s="9">
        <v>43.55</v>
      </c>
      <c r="I263" s="3" t="s">
        <v>26</v>
      </c>
      <c r="J263" s="3" t="s">
        <v>27</v>
      </c>
      <c r="K263" s="12">
        <v>82029</v>
      </c>
      <c r="L263" s="12">
        <v>82029</v>
      </c>
      <c r="N263" s="3"/>
      <c r="O263" s="3" t="s">
        <v>28</v>
      </c>
      <c r="P263" s="3">
        <v>457769878</v>
      </c>
      <c r="Q263">
        <v>6663.15</v>
      </c>
    </row>
    <row r="264" spans="1:17" x14ac:dyDescent="0.3">
      <c r="A264" s="5"/>
      <c r="B264" s="20">
        <v>1.7488035226757499E+18</v>
      </c>
      <c r="C264" s="12">
        <v>82029</v>
      </c>
      <c r="D264" s="12">
        <v>82029</v>
      </c>
      <c r="E264" s="12">
        <v>82029</v>
      </c>
      <c r="F264" s="17" t="s">
        <v>259</v>
      </c>
      <c r="G264" s="3">
        <v>233</v>
      </c>
      <c r="H264" s="9">
        <v>43.55</v>
      </c>
      <c r="I264" s="3" t="s">
        <v>26</v>
      </c>
      <c r="J264" s="3" t="s">
        <v>27</v>
      </c>
      <c r="K264" s="12">
        <v>82029</v>
      </c>
      <c r="L264" s="12">
        <v>82029</v>
      </c>
      <c r="N264" s="3"/>
      <c r="O264" s="3" t="s">
        <v>28</v>
      </c>
      <c r="P264" s="3">
        <v>457769878</v>
      </c>
      <c r="Q264">
        <v>10147.15</v>
      </c>
    </row>
    <row r="265" spans="1:17" x14ac:dyDescent="0.3">
      <c r="A265" s="5"/>
      <c r="B265" s="20">
        <v>1.7488035226757499E+18</v>
      </c>
      <c r="C265" s="12">
        <v>82029</v>
      </c>
      <c r="D265" s="12">
        <v>82029</v>
      </c>
      <c r="E265" s="12">
        <v>82029</v>
      </c>
      <c r="F265" s="17" t="s">
        <v>260</v>
      </c>
      <c r="G265" s="3">
        <v>205</v>
      </c>
      <c r="H265" s="9">
        <v>43.55</v>
      </c>
      <c r="I265" s="3" t="s">
        <v>26</v>
      </c>
      <c r="J265" s="3" t="s">
        <v>27</v>
      </c>
      <c r="K265" s="12">
        <v>82029</v>
      </c>
      <c r="L265" s="12">
        <v>82029</v>
      </c>
      <c r="N265" s="3"/>
      <c r="O265" s="3" t="s">
        <v>28</v>
      </c>
      <c r="P265" s="3">
        <v>457769878</v>
      </c>
      <c r="Q265">
        <v>8927.75</v>
      </c>
    </row>
    <row r="266" spans="1:17" x14ac:dyDescent="0.3">
      <c r="A266" s="5"/>
      <c r="B266" s="20">
        <v>1.7488035226757499E+18</v>
      </c>
      <c r="C266" s="12">
        <v>82029</v>
      </c>
      <c r="D266" s="12">
        <v>82029</v>
      </c>
      <c r="E266" s="12">
        <v>82029</v>
      </c>
      <c r="F266" s="17" t="s">
        <v>261</v>
      </c>
      <c r="G266" s="3">
        <v>158</v>
      </c>
      <c r="H266" s="9">
        <v>43.55</v>
      </c>
      <c r="I266" s="3" t="s">
        <v>26</v>
      </c>
      <c r="J266" s="3" t="s">
        <v>27</v>
      </c>
      <c r="K266" s="12">
        <v>82029</v>
      </c>
      <c r="L266" s="12">
        <v>82029</v>
      </c>
      <c r="N266" s="3"/>
      <c r="O266" s="3" t="s">
        <v>28</v>
      </c>
      <c r="P266" s="3">
        <v>457769878</v>
      </c>
      <c r="Q266">
        <v>6880.9</v>
      </c>
    </row>
    <row r="267" spans="1:17" x14ac:dyDescent="0.3">
      <c r="A267" s="5"/>
      <c r="B267" s="20">
        <v>1.7488035226757499E+18</v>
      </c>
      <c r="C267" s="12">
        <v>82029</v>
      </c>
      <c r="D267" s="12">
        <v>82029</v>
      </c>
      <c r="E267" s="12">
        <v>82029</v>
      </c>
      <c r="F267" s="17" t="s">
        <v>262</v>
      </c>
      <c r="G267" s="3">
        <v>110</v>
      </c>
      <c r="H267" s="9">
        <v>43.55</v>
      </c>
      <c r="I267" s="3" t="s">
        <v>26</v>
      </c>
      <c r="J267" s="3" t="s">
        <v>27</v>
      </c>
      <c r="K267" s="12">
        <v>82029</v>
      </c>
      <c r="L267" s="12">
        <v>82029</v>
      </c>
      <c r="N267" s="3"/>
      <c r="O267" s="3" t="s">
        <v>28</v>
      </c>
      <c r="P267" s="3">
        <v>457769878</v>
      </c>
      <c r="Q267">
        <v>4790.5</v>
      </c>
    </row>
    <row r="268" spans="1:17" x14ac:dyDescent="0.3">
      <c r="A268" s="5"/>
      <c r="B268" s="20">
        <v>1.7488035226757499E+18</v>
      </c>
      <c r="C268" s="12">
        <v>82029</v>
      </c>
      <c r="D268" s="12">
        <v>82029</v>
      </c>
      <c r="E268" s="12">
        <v>82029</v>
      </c>
      <c r="F268" s="17" t="s">
        <v>263</v>
      </c>
      <c r="G268" s="3">
        <v>242</v>
      </c>
      <c r="H268" s="9">
        <v>43.55</v>
      </c>
      <c r="I268" s="3" t="s">
        <v>26</v>
      </c>
      <c r="J268" s="3" t="s">
        <v>27</v>
      </c>
      <c r="K268" s="12">
        <v>82029</v>
      </c>
      <c r="L268" s="12">
        <v>82029</v>
      </c>
      <c r="N268" s="3"/>
      <c r="O268" s="3" t="s">
        <v>28</v>
      </c>
      <c r="P268" s="3">
        <v>457769878</v>
      </c>
      <c r="Q268">
        <v>10539.099999999999</v>
      </c>
    </row>
    <row r="269" spans="1:17" x14ac:dyDescent="0.3">
      <c r="A269" s="5"/>
      <c r="B269" s="20">
        <v>1.7488035226757499E+18</v>
      </c>
      <c r="C269" s="12">
        <v>82029</v>
      </c>
      <c r="D269" s="12">
        <v>82029</v>
      </c>
      <c r="E269" s="12">
        <v>82029</v>
      </c>
      <c r="F269" s="17" t="s">
        <v>264</v>
      </c>
      <c r="G269" s="3">
        <v>533</v>
      </c>
      <c r="H269" s="9">
        <v>43.55</v>
      </c>
      <c r="I269" s="3" t="s">
        <v>26</v>
      </c>
      <c r="J269" s="3" t="s">
        <v>27</v>
      </c>
      <c r="K269" s="12">
        <v>82029</v>
      </c>
      <c r="L269" s="12">
        <v>82029</v>
      </c>
      <c r="N269" s="3"/>
      <c r="O269" s="3" t="s">
        <v>28</v>
      </c>
      <c r="P269" s="3">
        <v>457769878</v>
      </c>
      <c r="Q269">
        <v>23212.149999999998</v>
      </c>
    </row>
    <row r="270" spans="1:17" x14ac:dyDescent="0.3">
      <c r="A270" s="5"/>
      <c r="B270" s="20">
        <v>1.7488035226757499E+18</v>
      </c>
      <c r="C270" s="12">
        <v>82029</v>
      </c>
      <c r="D270" s="12">
        <v>82029</v>
      </c>
      <c r="E270" s="12">
        <v>82029</v>
      </c>
      <c r="F270" s="17" t="s">
        <v>265</v>
      </c>
      <c r="G270" s="3">
        <v>259</v>
      </c>
      <c r="H270" s="9">
        <v>43.55</v>
      </c>
      <c r="I270" s="3" t="s">
        <v>26</v>
      </c>
      <c r="J270" s="3" t="s">
        <v>27</v>
      </c>
      <c r="K270" s="12">
        <v>82029</v>
      </c>
      <c r="L270" s="12">
        <v>82029</v>
      </c>
      <c r="N270" s="3"/>
      <c r="O270" s="3" t="s">
        <v>28</v>
      </c>
      <c r="P270" s="3">
        <v>457769878</v>
      </c>
      <c r="Q270">
        <v>11279.449999999999</v>
      </c>
    </row>
    <row r="271" spans="1:17" x14ac:dyDescent="0.3">
      <c r="A271" s="5"/>
      <c r="B271" s="20">
        <v>1.7488035226757499E+18</v>
      </c>
      <c r="C271" s="12">
        <v>82029</v>
      </c>
      <c r="D271" s="12">
        <v>82029</v>
      </c>
      <c r="E271" s="12">
        <v>82029</v>
      </c>
      <c r="F271" s="17" t="s">
        <v>266</v>
      </c>
      <c r="G271" s="3">
        <v>28</v>
      </c>
      <c r="H271" s="9">
        <v>43.55</v>
      </c>
      <c r="I271" s="3" t="s">
        <v>26</v>
      </c>
      <c r="J271" s="3" t="s">
        <v>27</v>
      </c>
      <c r="K271" s="12">
        <v>82029</v>
      </c>
      <c r="L271" s="12">
        <v>82029</v>
      </c>
      <c r="N271" s="3"/>
      <c r="O271" s="3" t="s">
        <v>28</v>
      </c>
      <c r="P271" s="3">
        <v>457769878</v>
      </c>
      <c r="Q271">
        <v>1219.3999999999999</v>
      </c>
    </row>
    <row r="272" spans="1:17" x14ac:dyDescent="0.3">
      <c r="A272" s="5"/>
      <c r="B272" s="20">
        <v>1.7488035226757499E+18</v>
      </c>
      <c r="C272" s="12">
        <v>82029</v>
      </c>
      <c r="D272" s="12">
        <v>82029</v>
      </c>
      <c r="E272" s="12">
        <v>82029</v>
      </c>
      <c r="F272" s="17" t="s">
        <v>267</v>
      </c>
      <c r="G272" s="3">
        <v>41</v>
      </c>
      <c r="H272" s="9">
        <v>43.55</v>
      </c>
      <c r="I272" s="3" t="s">
        <v>26</v>
      </c>
      <c r="J272" s="3" t="s">
        <v>27</v>
      </c>
      <c r="K272" s="12">
        <v>82029</v>
      </c>
      <c r="L272" s="12">
        <v>82029</v>
      </c>
      <c r="N272" s="3"/>
      <c r="O272" s="3" t="s">
        <v>28</v>
      </c>
      <c r="P272" s="3">
        <v>457769878</v>
      </c>
      <c r="Q272">
        <v>1785.55</v>
      </c>
    </row>
    <row r="273" spans="1:17" x14ac:dyDescent="0.3">
      <c r="A273" s="5"/>
      <c r="B273" s="20">
        <v>1.7488035226757499E+18</v>
      </c>
      <c r="C273" s="12">
        <v>82029</v>
      </c>
      <c r="D273" s="12">
        <v>82029</v>
      </c>
      <c r="E273" s="12">
        <v>82029</v>
      </c>
      <c r="F273" s="17" t="s">
        <v>268</v>
      </c>
      <c r="G273" s="3">
        <v>49</v>
      </c>
      <c r="H273" s="9">
        <v>43.55</v>
      </c>
      <c r="I273" s="3" t="s">
        <v>26</v>
      </c>
      <c r="J273" s="3" t="s">
        <v>27</v>
      </c>
      <c r="K273" s="12">
        <v>82029</v>
      </c>
      <c r="L273" s="12">
        <v>82029</v>
      </c>
      <c r="N273" s="3"/>
      <c r="O273" s="3" t="s">
        <v>28</v>
      </c>
      <c r="P273" s="3">
        <v>457769878</v>
      </c>
      <c r="Q273">
        <v>2133.9499999999998</v>
      </c>
    </row>
    <row r="274" spans="1:17" x14ac:dyDescent="0.3">
      <c r="A274" s="5"/>
      <c r="B274" s="20">
        <v>1.7488035226757499E+18</v>
      </c>
      <c r="C274" s="12">
        <v>82029</v>
      </c>
      <c r="D274" s="12">
        <v>82029</v>
      </c>
      <c r="E274" s="12">
        <v>82029</v>
      </c>
      <c r="F274" s="17" t="s">
        <v>269</v>
      </c>
      <c r="G274" s="3">
        <v>441</v>
      </c>
      <c r="H274" s="9">
        <v>43.55</v>
      </c>
      <c r="I274" s="3" t="s">
        <v>26</v>
      </c>
      <c r="J274" s="3" t="s">
        <v>27</v>
      </c>
      <c r="K274" s="12">
        <v>82029</v>
      </c>
      <c r="L274" s="12">
        <v>82029</v>
      </c>
      <c r="N274" s="3"/>
      <c r="O274" s="3" t="s">
        <v>28</v>
      </c>
      <c r="P274" s="3">
        <v>457769878</v>
      </c>
      <c r="Q274">
        <v>19205.55</v>
      </c>
    </row>
    <row r="275" spans="1:17" x14ac:dyDescent="0.3">
      <c r="A275" s="5"/>
      <c r="B275" s="20">
        <v>1.7488035226757499E+18</v>
      </c>
      <c r="C275" s="12">
        <v>82029</v>
      </c>
      <c r="D275" s="12">
        <v>82029</v>
      </c>
      <c r="E275" s="12">
        <v>82029</v>
      </c>
      <c r="F275" s="17" t="s">
        <v>270</v>
      </c>
      <c r="G275" s="3">
        <v>161</v>
      </c>
      <c r="H275" s="9">
        <v>43.55</v>
      </c>
      <c r="I275" s="3" t="s">
        <v>26</v>
      </c>
      <c r="J275" s="3" t="s">
        <v>27</v>
      </c>
      <c r="K275" s="12">
        <v>82029</v>
      </c>
      <c r="L275" s="12">
        <v>82029</v>
      </c>
      <c r="N275" s="3"/>
      <c r="O275" s="3" t="s">
        <v>28</v>
      </c>
      <c r="P275" s="3">
        <v>457769878</v>
      </c>
      <c r="Q275">
        <v>7011.5499999999993</v>
      </c>
    </row>
    <row r="276" spans="1:17" x14ac:dyDescent="0.3">
      <c r="A276" s="5"/>
      <c r="B276" s="20">
        <v>1.7488035226757499E+18</v>
      </c>
      <c r="C276" s="12">
        <v>82029</v>
      </c>
      <c r="D276" s="12">
        <v>82029</v>
      </c>
      <c r="E276" s="12">
        <v>82029</v>
      </c>
      <c r="F276" s="17" t="s">
        <v>271</v>
      </c>
      <c r="G276" s="3">
        <v>52</v>
      </c>
      <c r="H276" s="9">
        <v>43.55</v>
      </c>
      <c r="I276" s="3" t="s">
        <v>26</v>
      </c>
      <c r="J276" s="3" t="s">
        <v>27</v>
      </c>
      <c r="K276" s="12">
        <v>82029</v>
      </c>
      <c r="L276" s="12">
        <v>82029</v>
      </c>
      <c r="N276" s="3"/>
      <c r="O276" s="3" t="s">
        <v>28</v>
      </c>
      <c r="P276" s="3">
        <v>457769878</v>
      </c>
      <c r="Q276">
        <v>2264.6</v>
      </c>
    </row>
    <row r="277" spans="1:17" x14ac:dyDescent="0.3">
      <c r="A277" s="5"/>
      <c r="B277" s="20">
        <v>1.7488035226757499E+18</v>
      </c>
      <c r="C277" s="12">
        <v>82029</v>
      </c>
      <c r="D277" s="12">
        <v>82029</v>
      </c>
      <c r="E277" s="12">
        <v>82029</v>
      </c>
      <c r="F277" s="17" t="s">
        <v>272</v>
      </c>
      <c r="G277" s="3">
        <v>250</v>
      </c>
      <c r="H277" s="9">
        <v>43.55</v>
      </c>
      <c r="I277" s="3" t="s">
        <v>26</v>
      </c>
      <c r="J277" s="3" t="s">
        <v>27</v>
      </c>
      <c r="K277" s="12">
        <v>82029</v>
      </c>
      <c r="L277" s="12">
        <v>82029</v>
      </c>
      <c r="N277" s="3"/>
      <c r="O277" s="3" t="s">
        <v>28</v>
      </c>
      <c r="P277" s="3">
        <v>457769878</v>
      </c>
      <c r="Q277">
        <v>10887.5</v>
      </c>
    </row>
    <row r="278" spans="1:17" x14ac:dyDescent="0.3">
      <c r="A278" s="5"/>
      <c r="B278" s="20">
        <v>1.7488035226757499E+18</v>
      </c>
      <c r="C278" s="12">
        <v>82029</v>
      </c>
      <c r="D278" s="12">
        <v>82029</v>
      </c>
      <c r="E278" s="12">
        <v>82029</v>
      </c>
      <c r="F278" s="17" t="s">
        <v>273</v>
      </c>
      <c r="G278" s="3">
        <v>411</v>
      </c>
      <c r="H278" s="9">
        <v>43.55</v>
      </c>
      <c r="I278" s="3" t="s">
        <v>26</v>
      </c>
      <c r="J278" s="3" t="s">
        <v>27</v>
      </c>
      <c r="K278" s="12">
        <v>82029</v>
      </c>
      <c r="L278" s="12">
        <v>82029</v>
      </c>
      <c r="N278" s="3"/>
      <c r="O278" s="3" t="s">
        <v>28</v>
      </c>
      <c r="P278" s="3">
        <v>457769878</v>
      </c>
      <c r="Q278">
        <v>17899.05</v>
      </c>
    </row>
    <row r="279" spans="1:17" x14ac:dyDescent="0.3">
      <c r="A279" s="5"/>
      <c r="B279" s="20">
        <v>1.7488035226757499E+18</v>
      </c>
      <c r="C279" s="12">
        <v>82029</v>
      </c>
      <c r="D279" s="12">
        <v>82029</v>
      </c>
      <c r="E279" s="12">
        <v>82029</v>
      </c>
      <c r="F279" s="17" t="s">
        <v>274</v>
      </c>
      <c r="G279" s="3">
        <v>28</v>
      </c>
      <c r="H279" s="9">
        <v>43.55</v>
      </c>
      <c r="I279" s="3" t="s">
        <v>26</v>
      </c>
      <c r="J279" s="3" t="s">
        <v>27</v>
      </c>
      <c r="K279" s="12">
        <v>82029</v>
      </c>
      <c r="L279" s="12">
        <v>82029</v>
      </c>
      <c r="N279" s="3"/>
      <c r="O279" s="3" t="s">
        <v>28</v>
      </c>
      <c r="P279" s="3">
        <v>457769878</v>
      </c>
      <c r="Q279">
        <v>1219.3999999999999</v>
      </c>
    </row>
    <row r="280" spans="1:17" hidden="1" x14ac:dyDescent="0.3">
      <c r="A280" s="5"/>
      <c r="B280" s="20" t="str">
        <f>IF([1]sbb_raw_data!$L279&lt;&gt;"",MID([1]sbb_raw_data!$L279,4,19),"")</f>
        <v/>
      </c>
      <c r="C280" s="12" t="str">
        <f>IF(AND(B280&lt;&gt;"",[1]sbb_raw_data!$O279=""),VLOOKUP(VLOOKUP(P280,N$3:O$1000,2,FALSE),[2]XetraUserIDs!$A$2:$B$12,2,FALSE),"")</f>
        <v/>
      </c>
      <c r="D280" s="12" t="str">
        <f t="shared" ref="D280:D295" si="25">IF(C280&lt;&gt;"",C280,"")</f>
        <v/>
      </c>
      <c r="E280" s="12" t="str">
        <f t="shared" ref="E280:E295" si="26">IF(D280&lt;&gt;"",D280,"")</f>
        <v/>
      </c>
      <c r="F280" s="17" t="str">
        <f>IF(B280&lt;&gt;"",CONCATENATE(MID([1]sbb_raw_data!$A279,7,4),"-",MID([1]sbb_raw_data!$A279,4,2),"-",LEFT([1]sbb_raw_data!$A279,2),"T",RIGHT([1]sbb_raw_data!$A279,15),"Z"),"")</f>
        <v/>
      </c>
      <c r="G280" s="3" t="str">
        <f>IF(B280&lt;&gt;"",[1]sbb_raw_data!$I279,"")</f>
        <v/>
      </c>
      <c r="H280" s="9" t="str">
        <f>IF(B280&lt;&gt;"",[1]sbb_raw_data!$J279,"")</f>
        <v/>
      </c>
      <c r="I280" s="3" t="str">
        <f>IF(B280&lt;&gt;"",[1]sbb_raw_data!$H279,"")</f>
        <v/>
      </c>
      <c r="J280" s="3" t="str">
        <f>IF(B280&lt;&gt;"",IF([1]sbb_raw_data!$C279="EDE","XETA","Please fill in Segment MIC manually."),"")</f>
        <v/>
      </c>
      <c r="K280" s="12" t="str">
        <f t="shared" ref="K280:K295" si="27">IF(B280&lt;&gt;"",C280,"")</f>
        <v/>
      </c>
      <c r="L280" s="12" t="str">
        <f t="shared" ref="L280:L295" si="28">IF(B280&lt;&gt;"",C280,"")</f>
        <v/>
      </c>
      <c r="N280" s="3">
        <f>IF(B280&lt;&gt;"","",[1]sbb_raw_data!$N279)</f>
        <v>457769952</v>
      </c>
      <c r="O280" s="3" t="str">
        <f>[1]sbb_raw_data!$M279</f>
        <v>cb2viso</v>
      </c>
      <c r="P280" s="3">
        <f>[1]sbb_raw_data!$N279</f>
        <v>457769952</v>
      </c>
      <c r="Q280">
        <f t="shared" ref="Q280:Q281" si="29">IFERROR(G280*H280,0)</f>
        <v>0</v>
      </c>
    </row>
    <row r="281" spans="1:17" hidden="1" x14ac:dyDescent="0.3">
      <c r="A281" s="5"/>
      <c r="B281" s="20" t="str">
        <f>IF([1]sbb_raw_data!$L280&lt;&gt;"",MID([1]sbb_raw_data!$L280,4,19),"")</f>
        <v/>
      </c>
      <c r="C281" s="12" t="str">
        <f>IF(AND(B281&lt;&gt;"",[1]sbb_raw_data!$O280=""),VLOOKUP(VLOOKUP(P281,N$3:O$1000,2,FALSE),[2]XetraUserIDs!$A$2:$B$12,2,FALSE),"")</f>
        <v/>
      </c>
      <c r="D281" s="12" t="str">
        <f t="shared" si="25"/>
        <v/>
      </c>
      <c r="E281" s="12" t="str">
        <f t="shared" si="26"/>
        <v/>
      </c>
      <c r="F281" s="17" t="str">
        <f>IF(B281&lt;&gt;"",CONCATENATE(MID([1]sbb_raw_data!$A280,7,4),"-",MID([1]sbb_raw_data!$A280,4,2),"-",LEFT([1]sbb_raw_data!$A280,2),"T",RIGHT([1]sbb_raw_data!$A280,15),"Z"),"")</f>
        <v/>
      </c>
      <c r="G281" s="3" t="str">
        <f>IF(B281&lt;&gt;"",[1]sbb_raw_data!$I280,"")</f>
        <v/>
      </c>
      <c r="H281" s="9" t="str">
        <f>IF(B281&lt;&gt;"",[1]sbb_raw_data!$J280,"")</f>
        <v/>
      </c>
      <c r="I281" s="3" t="str">
        <f>IF(B281&lt;&gt;"",[1]sbb_raw_data!$H280,"")</f>
        <v/>
      </c>
      <c r="J281" s="3" t="str">
        <f>IF(B281&lt;&gt;"",IF([1]sbb_raw_data!$C280="EDE","XETA","Please fill in Segment MIC manually."),"")</f>
        <v/>
      </c>
      <c r="K281" s="12" t="str">
        <f t="shared" si="27"/>
        <v/>
      </c>
      <c r="L281" s="12" t="str">
        <f t="shared" si="28"/>
        <v/>
      </c>
      <c r="N281" s="3">
        <f>IF(B281&lt;&gt;"","",[1]sbb_raw_data!$N280)</f>
        <v>457769952</v>
      </c>
      <c r="O281" s="3" t="str">
        <f>[1]sbb_raw_data!$M280</f>
        <v>cb2viso</v>
      </c>
      <c r="P281" s="3">
        <f>[1]sbb_raw_data!$N280</f>
        <v>457769952</v>
      </c>
      <c r="Q281">
        <f t="shared" si="29"/>
        <v>0</v>
      </c>
    </row>
    <row r="282" spans="1:17" x14ac:dyDescent="0.3">
      <c r="A282" s="5"/>
      <c r="B282" s="20">
        <v>1.74880352267549E+18</v>
      </c>
      <c r="C282" s="12">
        <v>82029</v>
      </c>
      <c r="D282" s="12">
        <v>82029</v>
      </c>
      <c r="E282" s="12">
        <v>82029</v>
      </c>
      <c r="F282" s="17" t="s">
        <v>275</v>
      </c>
      <c r="G282" s="3">
        <v>501</v>
      </c>
      <c r="H282" s="9">
        <v>43.55</v>
      </c>
      <c r="I282" s="3" t="s">
        <v>26</v>
      </c>
      <c r="J282" s="3" t="s">
        <v>27</v>
      </c>
      <c r="K282" s="12">
        <v>82029</v>
      </c>
      <c r="L282" s="12">
        <v>82029</v>
      </c>
      <c r="N282" s="3"/>
      <c r="O282" s="3" t="s">
        <v>28</v>
      </c>
      <c r="P282" s="3">
        <v>457769952</v>
      </c>
      <c r="Q282">
        <v>21818.55</v>
      </c>
    </row>
    <row r="283" spans="1:17" x14ac:dyDescent="0.3">
      <c r="A283" s="5"/>
      <c r="B283" s="20">
        <v>1.74880352267549E+18</v>
      </c>
      <c r="C283" s="12">
        <v>82029</v>
      </c>
      <c r="D283" s="12">
        <v>82029</v>
      </c>
      <c r="E283" s="12">
        <v>82029</v>
      </c>
      <c r="F283" s="17" t="s">
        <v>276</v>
      </c>
      <c r="G283" s="3">
        <v>501</v>
      </c>
      <c r="H283" s="9">
        <v>43.55</v>
      </c>
      <c r="I283" s="3" t="s">
        <v>26</v>
      </c>
      <c r="J283" s="3" t="s">
        <v>27</v>
      </c>
      <c r="K283" s="12">
        <v>82029</v>
      </c>
      <c r="L283" s="12">
        <v>82029</v>
      </c>
      <c r="N283" s="3"/>
      <c r="O283" s="3" t="s">
        <v>28</v>
      </c>
      <c r="P283" s="3">
        <v>457769952</v>
      </c>
      <c r="Q283">
        <v>21818.55</v>
      </c>
    </row>
    <row r="284" spans="1:17" x14ac:dyDescent="0.3">
      <c r="A284" s="5"/>
      <c r="B284" s="20">
        <v>1.74880352267549E+18</v>
      </c>
      <c r="C284" s="12">
        <v>82029</v>
      </c>
      <c r="D284" s="12">
        <v>82029</v>
      </c>
      <c r="E284" s="12">
        <v>82029</v>
      </c>
      <c r="F284" s="17" t="s">
        <v>277</v>
      </c>
      <c r="G284" s="3">
        <v>501</v>
      </c>
      <c r="H284" s="9">
        <v>43.55</v>
      </c>
      <c r="I284" s="3" t="s">
        <v>26</v>
      </c>
      <c r="J284" s="3" t="s">
        <v>27</v>
      </c>
      <c r="K284" s="12">
        <v>82029</v>
      </c>
      <c r="L284" s="12">
        <v>82029</v>
      </c>
      <c r="N284" s="3"/>
      <c r="O284" s="3" t="s">
        <v>28</v>
      </c>
      <c r="P284" s="3">
        <v>457769952</v>
      </c>
      <c r="Q284">
        <v>21818.55</v>
      </c>
    </row>
    <row r="285" spans="1:17" x14ac:dyDescent="0.3">
      <c r="A285" s="5"/>
      <c r="B285" s="20">
        <v>1.74880352267549E+18</v>
      </c>
      <c r="C285" s="12">
        <v>82029</v>
      </c>
      <c r="D285" s="12">
        <v>82029</v>
      </c>
      <c r="E285" s="12">
        <v>82029</v>
      </c>
      <c r="F285" s="17" t="s">
        <v>278</v>
      </c>
      <c r="G285" s="3">
        <v>501</v>
      </c>
      <c r="H285" s="9">
        <v>43.55</v>
      </c>
      <c r="I285" s="3" t="s">
        <v>26</v>
      </c>
      <c r="J285" s="3" t="s">
        <v>27</v>
      </c>
      <c r="K285" s="12">
        <v>82029</v>
      </c>
      <c r="L285" s="12">
        <v>82029</v>
      </c>
      <c r="N285" s="3"/>
      <c r="O285" s="3" t="s">
        <v>28</v>
      </c>
      <c r="P285" s="3">
        <v>457769952</v>
      </c>
      <c r="Q285">
        <v>21818.55</v>
      </c>
    </row>
    <row r="286" spans="1:17" x14ac:dyDescent="0.3">
      <c r="A286" s="5"/>
      <c r="B286" s="20">
        <v>1.74880352267549E+18</v>
      </c>
      <c r="C286" s="12">
        <v>82029</v>
      </c>
      <c r="D286" s="12">
        <v>82029</v>
      </c>
      <c r="E286" s="12">
        <v>82029</v>
      </c>
      <c r="F286" s="17" t="s">
        <v>279</v>
      </c>
      <c r="G286" s="3">
        <v>349</v>
      </c>
      <c r="H286" s="9">
        <v>43.55</v>
      </c>
      <c r="I286" s="3" t="s">
        <v>26</v>
      </c>
      <c r="J286" s="3" t="s">
        <v>27</v>
      </c>
      <c r="K286" s="12">
        <v>82029</v>
      </c>
      <c r="L286" s="12">
        <v>82029</v>
      </c>
      <c r="N286" s="3"/>
      <c r="O286" s="3" t="s">
        <v>28</v>
      </c>
      <c r="P286" s="3">
        <v>457769952</v>
      </c>
      <c r="Q286">
        <v>15198.949999999999</v>
      </c>
    </row>
    <row r="287" spans="1:17" x14ac:dyDescent="0.3">
      <c r="A287" s="5"/>
      <c r="B287" s="20">
        <v>1.74880352267549E+18</v>
      </c>
      <c r="C287" s="12">
        <v>82029</v>
      </c>
      <c r="D287" s="12">
        <v>82029</v>
      </c>
      <c r="E287" s="12">
        <v>82029</v>
      </c>
      <c r="F287" s="17" t="s">
        <v>280</v>
      </c>
      <c r="G287" s="3">
        <v>75</v>
      </c>
      <c r="H287" s="9">
        <v>43.55</v>
      </c>
      <c r="I287" s="3" t="s">
        <v>26</v>
      </c>
      <c r="J287" s="3" t="s">
        <v>27</v>
      </c>
      <c r="K287" s="12">
        <v>82029</v>
      </c>
      <c r="L287" s="12">
        <v>82029</v>
      </c>
      <c r="N287" s="3"/>
      <c r="O287" s="3" t="s">
        <v>28</v>
      </c>
      <c r="P287" s="3">
        <v>457769952</v>
      </c>
      <c r="Q287">
        <v>3266.25</v>
      </c>
    </row>
    <row r="288" spans="1:17" x14ac:dyDescent="0.3">
      <c r="A288" s="5"/>
      <c r="B288" s="20">
        <v>1.74880352267549E+18</v>
      </c>
      <c r="C288" s="12">
        <v>82029</v>
      </c>
      <c r="D288" s="12">
        <v>82029</v>
      </c>
      <c r="E288" s="12">
        <v>82029</v>
      </c>
      <c r="F288" s="17" t="s">
        <v>281</v>
      </c>
      <c r="G288" s="3">
        <v>53</v>
      </c>
      <c r="H288" s="9">
        <v>43.55</v>
      </c>
      <c r="I288" s="3" t="s">
        <v>26</v>
      </c>
      <c r="J288" s="3" t="s">
        <v>27</v>
      </c>
      <c r="K288" s="12">
        <v>82029</v>
      </c>
      <c r="L288" s="12">
        <v>82029</v>
      </c>
      <c r="N288" s="3"/>
      <c r="O288" s="3" t="s">
        <v>28</v>
      </c>
      <c r="P288" s="3">
        <v>457769952</v>
      </c>
      <c r="Q288">
        <v>2308.1499999999996</v>
      </c>
    </row>
    <row r="289" spans="1:17" x14ac:dyDescent="0.3">
      <c r="A289" s="5"/>
      <c r="B289" s="20">
        <v>1.74880352267549E+18</v>
      </c>
      <c r="C289" s="12">
        <v>82029</v>
      </c>
      <c r="D289" s="12">
        <v>82029</v>
      </c>
      <c r="E289" s="12">
        <v>82029</v>
      </c>
      <c r="F289" s="17" t="s">
        <v>282</v>
      </c>
      <c r="G289" s="3">
        <v>24</v>
      </c>
      <c r="H289" s="9">
        <v>43.55</v>
      </c>
      <c r="I289" s="3" t="s">
        <v>26</v>
      </c>
      <c r="J289" s="3" t="s">
        <v>27</v>
      </c>
      <c r="K289" s="12">
        <v>82029</v>
      </c>
      <c r="L289" s="12">
        <v>82029</v>
      </c>
      <c r="N289" s="3"/>
      <c r="O289" s="3" t="s">
        <v>28</v>
      </c>
      <c r="P289" s="3">
        <v>457769952</v>
      </c>
      <c r="Q289">
        <v>1045.1999999999998</v>
      </c>
    </row>
    <row r="290" spans="1:17" x14ac:dyDescent="0.3">
      <c r="A290" s="5"/>
      <c r="B290" s="20">
        <v>1.74880352267549E+18</v>
      </c>
      <c r="C290" s="12">
        <v>82029</v>
      </c>
      <c r="D290" s="12">
        <v>82029</v>
      </c>
      <c r="E290" s="12">
        <v>82029</v>
      </c>
      <c r="F290" s="17" t="s">
        <v>283</v>
      </c>
      <c r="G290" s="3">
        <v>501</v>
      </c>
      <c r="H290" s="9">
        <v>43.55</v>
      </c>
      <c r="I290" s="3" t="s">
        <v>26</v>
      </c>
      <c r="J290" s="3" t="s">
        <v>27</v>
      </c>
      <c r="K290" s="12">
        <v>82029</v>
      </c>
      <c r="L290" s="12">
        <v>82029</v>
      </c>
      <c r="N290" s="3"/>
      <c r="O290" s="3" t="s">
        <v>28</v>
      </c>
      <c r="P290" s="3">
        <v>457769952</v>
      </c>
      <c r="Q290">
        <v>21818.55</v>
      </c>
    </row>
    <row r="291" spans="1:17" x14ac:dyDescent="0.3">
      <c r="A291" s="5"/>
      <c r="B291" s="20">
        <v>1.74880352267549E+18</v>
      </c>
      <c r="C291" s="12">
        <v>82029</v>
      </c>
      <c r="D291" s="12">
        <v>82029</v>
      </c>
      <c r="E291" s="12">
        <v>82029</v>
      </c>
      <c r="F291" s="17" t="s">
        <v>284</v>
      </c>
      <c r="G291" s="3">
        <v>501</v>
      </c>
      <c r="H291" s="9">
        <v>43.55</v>
      </c>
      <c r="I291" s="3" t="s">
        <v>26</v>
      </c>
      <c r="J291" s="3" t="s">
        <v>27</v>
      </c>
      <c r="K291" s="12">
        <v>82029</v>
      </c>
      <c r="L291" s="12">
        <v>82029</v>
      </c>
      <c r="N291" s="3"/>
      <c r="O291" s="3" t="s">
        <v>28</v>
      </c>
      <c r="P291" s="3">
        <v>457769952</v>
      </c>
      <c r="Q291">
        <v>21818.55</v>
      </c>
    </row>
    <row r="292" spans="1:17" x14ac:dyDescent="0.3">
      <c r="A292" s="5"/>
      <c r="B292" s="20">
        <v>1.74880352267549E+18</v>
      </c>
      <c r="C292" s="12">
        <v>82029</v>
      </c>
      <c r="D292" s="12">
        <v>82029</v>
      </c>
      <c r="E292" s="12">
        <v>82029</v>
      </c>
      <c r="F292" s="17" t="s">
        <v>285</v>
      </c>
      <c r="G292" s="3">
        <v>501</v>
      </c>
      <c r="H292" s="9">
        <v>43.55</v>
      </c>
      <c r="I292" s="3" t="s">
        <v>26</v>
      </c>
      <c r="J292" s="3" t="s">
        <v>27</v>
      </c>
      <c r="K292" s="12">
        <v>82029</v>
      </c>
      <c r="L292" s="12">
        <v>82029</v>
      </c>
      <c r="N292" s="3"/>
      <c r="O292" s="3" t="s">
        <v>28</v>
      </c>
      <c r="P292" s="3">
        <v>457769952</v>
      </c>
      <c r="Q292">
        <v>21818.55</v>
      </c>
    </row>
    <row r="293" spans="1:17" x14ac:dyDescent="0.3">
      <c r="A293" s="5"/>
      <c r="B293" s="20">
        <v>1.74880352267549E+18</v>
      </c>
      <c r="C293" s="12">
        <v>82029</v>
      </c>
      <c r="D293" s="12">
        <v>82029</v>
      </c>
      <c r="E293" s="12">
        <v>82029</v>
      </c>
      <c r="F293" s="17" t="s">
        <v>286</v>
      </c>
      <c r="G293" s="3">
        <v>501</v>
      </c>
      <c r="H293" s="9">
        <v>43.55</v>
      </c>
      <c r="I293" s="3" t="s">
        <v>26</v>
      </c>
      <c r="J293" s="3" t="s">
        <v>27</v>
      </c>
      <c r="K293" s="12">
        <v>82029</v>
      </c>
      <c r="L293" s="12">
        <v>82029</v>
      </c>
      <c r="N293" s="3"/>
      <c r="O293" s="3" t="s">
        <v>28</v>
      </c>
      <c r="P293" s="3">
        <v>457769952</v>
      </c>
      <c r="Q293">
        <v>21818.55</v>
      </c>
    </row>
    <row r="294" spans="1:17" x14ac:dyDescent="0.3">
      <c r="A294" s="5"/>
      <c r="B294" s="20">
        <v>1.7488035226755E+18</v>
      </c>
      <c r="C294" s="12">
        <v>82029</v>
      </c>
      <c r="D294" s="12">
        <v>82029</v>
      </c>
      <c r="E294" s="12">
        <v>82029</v>
      </c>
      <c r="F294" s="17" t="s">
        <v>287</v>
      </c>
      <c r="G294" s="3">
        <v>491</v>
      </c>
      <c r="H294" s="9">
        <v>43.55</v>
      </c>
      <c r="I294" s="3" t="s">
        <v>26</v>
      </c>
      <c r="J294" s="3" t="s">
        <v>27</v>
      </c>
      <c r="K294" s="12">
        <v>82029</v>
      </c>
      <c r="L294" s="12">
        <v>82029</v>
      </c>
      <c r="N294" s="3"/>
      <c r="O294" s="3" t="s">
        <v>28</v>
      </c>
      <c r="P294" s="3">
        <v>457769952</v>
      </c>
      <c r="Q294">
        <v>21383.05</v>
      </c>
    </row>
    <row r="295" spans="1:17" hidden="1" x14ac:dyDescent="0.3">
      <c r="A295" s="5"/>
      <c r="B295" s="20" t="str">
        <f>IF([1]sbb_raw_data!$L294&lt;&gt;"",MID([1]sbb_raw_data!$L294,4,19),"")</f>
        <v/>
      </c>
      <c r="C295" s="12" t="str">
        <f>IF(AND(B295&lt;&gt;"",[1]sbb_raw_data!$O294=""),VLOOKUP(VLOOKUP(P295,N$3:O$1000,2,FALSE),[2]XetraUserIDs!$A$2:$B$12,2,FALSE),"")</f>
        <v/>
      </c>
      <c r="D295" s="12" t="str">
        <f t="shared" si="25"/>
        <v/>
      </c>
      <c r="E295" s="12" t="str">
        <f t="shared" si="26"/>
        <v/>
      </c>
      <c r="F295" s="17" t="str">
        <f>IF(B295&lt;&gt;"",CONCATENATE(MID([1]sbb_raw_data!$A294,7,4),"-",MID([1]sbb_raw_data!$A294,4,2),"-",LEFT([1]sbb_raw_data!$A294,2),"T",RIGHT([1]sbb_raw_data!$A294,15),"Z"),"")</f>
        <v/>
      </c>
      <c r="G295" s="3" t="str">
        <f>IF(B295&lt;&gt;"",[1]sbb_raw_data!$I294,"")</f>
        <v/>
      </c>
      <c r="H295" s="9" t="str">
        <f>IF(B295&lt;&gt;"",[1]sbb_raw_data!$J294,"")</f>
        <v/>
      </c>
      <c r="I295" s="3" t="str">
        <f>IF(B295&lt;&gt;"",[1]sbb_raw_data!$H294,"")</f>
        <v/>
      </c>
      <c r="J295" s="3" t="str">
        <f>IF(B295&lt;&gt;"",IF([1]sbb_raw_data!$C294="EDE","XETA","Please fill in Segment MIC manually."),"")</f>
        <v/>
      </c>
      <c r="K295" s="12" t="str">
        <f t="shared" si="27"/>
        <v/>
      </c>
      <c r="L295" s="12" t="str">
        <f t="shared" si="28"/>
        <v/>
      </c>
      <c r="N295" s="3">
        <f>IF(B295&lt;&gt;"","",[1]sbb_raw_data!$N294)</f>
        <v>457787237</v>
      </c>
      <c r="O295" s="3" t="str">
        <f>[1]sbb_raw_data!$M294</f>
        <v>cb2viso</v>
      </c>
      <c r="P295" s="3">
        <f>[1]sbb_raw_data!$N294</f>
        <v>457787237</v>
      </c>
      <c r="Q295">
        <f t="shared" ref="Q295" si="30">IFERROR(G295*H295,0)</f>
        <v>0</v>
      </c>
    </row>
    <row r="296" spans="1:17" x14ac:dyDescent="0.3">
      <c r="A296" s="5"/>
      <c r="B296" s="20">
        <v>1.7488035226754299E+18</v>
      </c>
      <c r="C296" s="12">
        <v>82029</v>
      </c>
      <c r="D296" s="12">
        <v>82029</v>
      </c>
      <c r="E296" s="12">
        <v>82029</v>
      </c>
      <c r="F296" s="17" t="s">
        <v>288</v>
      </c>
      <c r="G296" s="3">
        <v>504</v>
      </c>
      <c r="H296" s="9">
        <v>43.6</v>
      </c>
      <c r="I296" s="3" t="s">
        <v>26</v>
      </c>
      <c r="J296" s="3" t="s">
        <v>27</v>
      </c>
      <c r="K296" s="12">
        <v>82029</v>
      </c>
      <c r="L296" s="12">
        <v>82029</v>
      </c>
      <c r="N296" s="3"/>
      <c r="O296" s="3" t="s">
        <v>28</v>
      </c>
      <c r="P296" s="3">
        <v>457787237</v>
      </c>
      <c r="Q296">
        <v>21974.400000000001</v>
      </c>
    </row>
    <row r="297" spans="1:17" x14ac:dyDescent="0.3">
      <c r="A297" s="5"/>
      <c r="B297" s="20">
        <v>1.7488035226754299E+18</v>
      </c>
      <c r="C297" s="12">
        <v>82029</v>
      </c>
      <c r="D297" s="12">
        <v>82029</v>
      </c>
      <c r="E297" s="12">
        <v>82029</v>
      </c>
      <c r="F297" s="17" t="s">
        <v>289</v>
      </c>
      <c r="G297" s="3">
        <v>161</v>
      </c>
      <c r="H297" s="9">
        <v>43.6</v>
      </c>
      <c r="I297" s="3" t="s">
        <v>26</v>
      </c>
      <c r="J297" s="3" t="s">
        <v>27</v>
      </c>
      <c r="K297" s="12">
        <v>82029</v>
      </c>
      <c r="L297" s="12">
        <v>82029</v>
      </c>
      <c r="N297" s="3"/>
      <c r="O297" s="3" t="s">
        <v>28</v>
      </c>
      <c r="P297" s="3">
        <v>457787237</v>
      </c>
      <c r="Q297">
        <v>7019.6</v>
      </c>
    </row>
    <row r="298" spans="1:17" x14ac:dyDescent="0.3">
      <c r="A298" s="5"/>
      <c r="B298" s="20">
        <v>1.7488035226754299E+18</v>
      </c>
      <c r="C298" s="12">
        <v>82029</v>
      </c>
      <c r="D298" s="12">
        <v>82029</v>
      </c>
      <c r="E298" s="12">
        <v>82029</v>
      </c>
      <c r="F298" s="17" t="s">
        <v>290</v>
      </c>
      <c r="G298" s="3">
        <v>161</v>
      </c>
      <c r="H298" s="9">
        <v>43.6</v>
      </c>
      <c r="I298" s="3" t="s">
        <v>26</v>
      </c>
      <c r="J298" s="3" t="s">
        <v>27</v>
      </c>
      <c r="K298" s="12">
        <v>82029</v>
      </c>
      <c r="L298" s="12">
        <v>82029</v>
      </c>
      <c r="N298" s="3"/>
      <c r="O298" s="3" t="s">
        <v>28</v>
      </c>
      <c r="P298" s="3">
        <v>457787237</v>
      </c>
      <c r="Q298">
        <v>7019.6</v>
      </c>
    </row>
    <row r="299" spans="1:17" x14ac:dyDescent="0.3">
      <c r="A299" s="5"/>
      <c r="B299" s="20">
        <v>1.7488035226754299E+18</v>
      </c>
      <c r="C299" s="12">
        <v>82029</v>
      </c>
      <c r="D299" s="12">
        <v>82029</v>
      </c>
      <c r="E299" s="12">
        <v>82029</v>
      </c>
      <c r="F299" s="17" t="s">
        <v>291</v>
      </c>
      <c r="G299" s="3">
        <v>343</v>
      </c>
      <c r="H299" s="9">
        <v>43.6</v>
      </c>
      <c r="I299" s="3" t="s">
        <v>26</v>
      </c>
      <c r="J299" s="3" t="s">
        <v>27</v>
      </c>
      <c r="K299" s="12">
        <v>82029</v>
      </c>
      <c r="L299" s="12">
        <v>82029</v>
      </c>
      <c r="N299" s="3"/>
      <c r="O299" s="3" t="s">
        <v>28</v>
      </c>
      <c r="P299" s="3">
        <v>457787237</v>
      </c>
      <c r="Q299">
        <v>14954.800000000001</v>
      </c>
    </row>
    <row r="300" spans="1:17" x14ac:dyDescent="0.3">
      <c r="A300" s="5"/>
      <c r="B300" s="20">
        <v>1.7488035226754299E+18</v>
      </c>
      <c r="C300" s="12">
        <v>82029</v>
      </c>
      <c r="D300" s="12">
        <v>82029</v>
      </c>
      <c r="E300" s="12">
        <v>82029</v>
      </c>
      <c r="F300" s="17" t="s">
        <v>292</v>
      </c>
      <c r="G300" s="3">
        <v>10</v>
      </c>
      <c r="H300" s="9">
        <v>43.6</v>
      </c>
      <c r="I300" s="3" t="s">
        <v>26</v>
      </c>
      <c r="J300" s="3" t="s">
        <v>27</v>
      </c>
      <c r="K300" s="12">
        <v>82029</v>
      </c>
      <c r="L300" s="12">
        <v>82029</v>
      </c>
      <c r="N300" s="3"/>
      <c r="O300" s="3" t="s">
        <v>28</v>
      </c>
      <c r="P300" s="3">
        <v>457787237</v>
      </c>
      <c r="Q300">
        <v>436</v>
      </c>
    </row>
    <row r="301" spans="1:17" x14ac:dyDescent="0.3">
      <c r="A301" s="5"/>
      <c r="B301" s="20">
        <v>1.7488035226754299E+18</v>
      </c>
      <c r="C301" s="12">
        <v>82029</v>
      </c>
      <c r="D301" s="12">
        <v>82029</v>
      </c>
      <c r="E301" s="12">
        <v>82029</v>
      </c>
      <c r="F301" s="17" t="s">
        <v>293</v>
      </c>
      <c r="G301" s="3">
        <v>182</v>
      </c>
      <c r="H301" s="9">
        <v>43.6</v>
      </c>
      <c r="I301" s="3" t="s">
        <v>26</v>
      </c>
      <c r="J301" s="3" t="s">
        <v>27</v>
      </c>
      <c r="K301" s="12">
        <v>82029</v>
      </c>
      <c r="L301" s="12">
        <v>82029</v>
      </c>
      <c r="N301" s="3"/>
      <c r="O301" s="3" t="s">
        <v>28</v>
      </c>
      <c r="P301" s="3">
        <v>457787237</v>
      </c>
      <c r="Q301">
        <v>7935.2</v>
      </c>
    </row>
    <row r="302" spans="1:17" x14ac:dyDescent="0.3">
      <c r="A302" s="5"/>
      <c r="B302" s="20">
        <v>1.7488035226754299E+18</v>
      </c>
      <c r="C302" s="12">
        <v>82029</v>
      </c>
      <c r="D302" s="12">
        <v>82029</v>
      </c>
      <c r="E302" s="12">
        <v>82029</v>
      </c>
      <c r="F302" s="17" t="s">
        <v>294</v>
      </c>
      <c r="G302" s="3">
        <v>182</v>
      </c>
      <c r="H302" s="9">
        <v>43.6</v>
      </c>
      <c r="I302" s="3" t="s">
        <v>26</v>
      </c>
      <c r="J302" s="3" t="s">
        <v>27</v>
      </c>
      <c r="K302" s="12">
        <v>82029</v>
      </c>
      <c r="L302" s="12">
        <v>82029</v>
      </c>
      <c r="N302" s="3"/>
      <c r="O302" s="3" t="s">
        <v>28</v>
      </c>
      <c r="P302" s="3">
        <v>457787237</v>
      </c>
      <c r="Q302">
        <v>7935.2</v>
      </c>
    </row>
    <row r="303" spans="1:17" x14ac:dyDescent="0.3">
      <c r="A303" s="5"/>
      <c r="B303" s="20">
        <v>1.7488035226754299E+18</v>
      </c>
      <c r="C303" s="12">
        <v>82029</v>
      </c>
      <c r="D303" s="12">
        <v>82029</v>
      </c>
      <c r="E303" s="12">
        <v>82029</v>
      </c>
      <c r="F303" s="17" t="s">
        <v>295</v>
      </c>
      <c r="G303" s="3">
        <v>849</v>
      </c>
      <c r="H303" s="9">
        <v>43.6</v>
      </c>
      <c r="I303" s="3" t="s">
        <v>26</v>
      </c>
      <c r="J303" s="3" t="s">
        <v>27</v>
      </c>
      <c r="K303" s="12">
        <v>82029</v>
      </c>
      <c r="L303" s="12">
        <v>82029</v>
      </c>
      <c r="N303" s="3"/>
      <c r="O303" s="3" t="s">
        <v>28</v>
      </c>
      <c r="P303" s="3">
        <v>457787237</v>
      </c>
      <c r="Q303">
        <v>37016.400000000001</v>
      </c>
    </row>
    <row r="304" spans="1:17" x14ac:dyDescent="0.3">
      <c r="A304" s="5"/>
      <c r="B304" s="20">
        <v>1.7488035226754299E+18</v>
      </c>
      <c r="C304" s="12">
        <v>82029</v>
      </c>
      <c r="D304" s="12">
        <v>82029</v>
      </c>
      <c r="E304" s="12">
        <v>82029</v>
      </c>
      <c r="F304" s="17" t="s">
        <v>296</v>
      </c>
      <c r="G304" s="3">
        <v>24</v>
      </c>
      <c r="H304" s="9">
        <v>43.6</v>
      </c>
      <c r="I304" s="3" t="s">
        <v>26</v>
      </c>
      <c r="J304" s="3" t="s">
        <v>27</v>
      </c>
      <c r="K304" s="12">
        <v>82029</v>
      </c>
      <c r="L304" s="12">
        <v>82029</v>
      </c>
      <c r="N304" s="3"/>
      <c r="O304" s="3" t="s">
        <v>28</v>
      </c>
      <c r="P304" s="3">
        <v>457787237</v>
      </c>
      <c r="Q304">
        <v>1046.4000000000001</v>
      </c>
    </row>
    <row r="305" spans="1:17" x14ac:dyDescent="0.3">
      <c r="A305" s="5"/>
      <c r="B305" s="20">
        <v>1.7488035226754299E+18</v>
      </c>
      <c r="C305" s="12">
        <v>82029</v>
      </c>
      <c r="D305" s="12">
        <v>82029</v>
      </c>
      <c r="E305" s="12">
        <v>82029</v>
      </c>
      <c r="F305" s="17" t="s">
        <v>297</v>
      </c>
      <c r="G305" s="3">
        <v>29</v>
      </c>
      <c r="H305" s="9">
        <v>43.6</v>
      </c>
      <c r="I305" s="3" t="s">
        <v>26</v>
      </c>
      <c r="J305" s="3" t="s">
        <v>27</v>
      </c>
      <c r="K305" s="12">
        <v>82029</v>
      </c>
      <c r="L305" s="12">
        <v>82029</v>
      </c>
      <c r="N305" s="3"/>
      <c r="O305" s="3" t="s">
        <v>28</v>
      </c>
      <c r="P305" s="3">
        <v>457787237</v>
      </c>
      <c r="Q305">
        <v>1264.4000000000001</v>
      </c>
    </row>
    <row r="306" spans="1:17" x14ac:dyDescent="0.3">
      <c r="A306" s="5"/>
      <c r="B306" s="20">
        <v>1.7488035226754299E+18</v>
      </c>
      <c r="C306" s="12">
        <v>82029</v>
      </c>
      <c r="D306" s="12">
        <v>82029</v>
      </c>
      <c r="E306" s="12">
        <v>82029</v>
      </c>
      <c r="F306" s="17" t="s">
        <v>298</v>
      </c>
      <c r="G306" s="3">
        <v>42</v>
      </c>
      <c r="H306" s="9">
        <v>43.6</v>
      </c>
      <c r="I306" s="3" t="s">
        <v>26</v>
      </c>
      <c r="J306" s="3" t="s">
        <v>27</v>
      </c>
      <c r="K306" s="12">
        <v>82029</v>
      </c>
      <c r="L306" s="12">
        <v>82029</v>
      </c>
      <c r="N306" s="3"/>
      <c r="O306" s="3" t="s">
        <v>28</v>
      </c>
      <c r="P306" s="3">
        <v>457787237</v>
      </c>
      <c r="Q306">
        <v>1831.2</v>
      </c>
    </row>
    <row r="307" spans="1:17" x14ac:dyDescent="0.3">
      <c r="A307" s="5"/>
      <c r="B307" s="20">
        <v>1.7488035226754299E+18</v>
      </c>
      <c r="C307" s="12">
        <v>82029</v>
      </c>
      <c r="D307" s="12">
        <v>82029</v>
      </c>
      <c r="E307" s="12">
        <v>82029</v>
      </c>
      <c r="F307" s="17" t="s">
        <v>299</v>
      </c>
      <c r="G307" s="3">
        <v>694</v>
      </c>
      <c r="H307" s="9">
        <v>43.6</v>
      </c>
      <c r="I307" s="3" t="s">
        <v>26</v>
      </c>
      <c r="J307" s="3" t="s">
        <v>27</v>
      </c>
      <c r="K307" s="12">
        <v>82029</v>
      </c>
      <c r="L307" s="12">
        <v>82029</v>
      </c>
      <c r="N307" s="3"/>
      <c r="O307" s="3" t="s">
        <v>28</v>
      </c>
      <c r="P307" s="3">
        <v>457787237</v>
      </c>
      <c r="Q307">
        <v>30258.400000000001</v>
      </c>
    </row>
    <row r="308" spans="1:17" x14ac:dyDescent="0.3">
      <c r="A308" s="5"/>
      <c r="B308" s="20">
        <v>1.7488035226754299E+18</v>
      </c>
      <c r="C308" s="12">
        <v>82029</v>
      </c>
      <c r="D308" s="12">
        <v>82029</v>
      </c>
      <c r="E308" s="12">
        <v>82029</v>
      </c>
      <c r="F308" s="17" t="s">
        <v>300</v>
      </c>
      <c r="G308" s="3">
        <v>104</v>
      </c>
      <c r="H308" s="9">
        <v>43.6</v>
      </c>
      <c r="I308" s="3" t="s">
        <v>26</v>
      </c>
      <c r="J308" s="3" t="s">
        <v>27</v>
      </c>
      <c r="K308" s="12">
        <v>82029</v>
      </c>
      <c r="L308" s="12">
        <v>82029</v>
      </c>
      <c r="N308" s="3"/>
      <c r="O308" s="3" t="s">
        <v>28</v>
      </c>
      <c r="P308" s="3">
        <v>457787237</v>
      </c>
      <c r="Q308">
        <v>4534.4000000000005</v>
      </c>
    </row>
    <row r="309" spans="1:17" x14ac:dyDescent="0.3">
      <c r="A309" s="5"/>
      <c r="B309" s="20">
        <v>1.7488035226754601E+18</v>
      </c>
      <c r="C309" s="12">
        <v>82029</v>
      </c>
      <c r="D309" s="12">
        <v>82029</v>
      </c>
      <c r="E309" s="12">
        <v>82029</v>
      </c>
      <c r="F309" s="17" t="s">
        <v>301</v>
      </c>
      <c r="G309" s="3">
        <v>243</v>
      </c>
      <c r="H309" s="9">
        <v>43.6</v>
      </c>
      <c r="I309" s="3" t="s">
        <v>26</v>
      </c>
      <c r="J309" s="3" t="s">
        <v>27</v>
      </c>
      <c r="K309" s="12">
        <v>82029</v>
      </c>
      <c r="L309" s="12">
        <v>82029</v>
      </c>
      <c r="N309" s="3"/>
      <c r="O309" s="3" t="s">
        <v>28</v>
      </c>
      <c r="P309" s="3">
        <v>457787237</v>
      </c>
      <c r="Q309">
        <v>10594.800000000001</v>
      </c>
    </row>
    <row r="310" spans="1:17" x14ac:dyDescent="0.3">
      <c r="A310" s="5"/>
      <c r="B310" s="20">
        <v>1.7488035226754601E+18</v>
      </c>
      <c r="C310" s="12">
        <v>82029</v>
      </c>
      <c r="D310" s="12">
        <v>82029</v>
      </c>
      <c r="E310" s="12">
        <v>82029</v>
      </c>
      <c r="F310" s="17" t="s">
        <v>302</v>
      </c>
      <c r="G310" s="3">
        <v>461</v>
      </c>
      <c r="H310" s="9">
        <v>43.6</v>
      </c>
      <c r="I310" s="3" t="s">
        <v>26</v>
      </c>
      <c r="J310" s="3" t="s">
        <v>27</v>
      </c>
      <c r="K310" s="12">
        <v>82029</v>
      </c>
      <c r="L310" s="12">
        <v>82029</v>
      </c>
      <c r="N310" s="3"/>
      <c r="O310" s="3" t="s">
        <v>28</v>
      </c>
      <c r="P310" s="3">
        <v>457787237</v>
      </c>
      <c r="Q310">
        <v>20099.600000000002</v>
      </c>
    </row>
    <row r="311" spans="1:17" x14ac:dyDescent="0.3">
      <c r="A311" s="5"/>
      <c r="B311" s="20">
        <v>1.7488035226754601E+18</v>
      </c>
      <c r="C311" s="12">
        <v>82029</v>
      </c>
      <c r="D311" s="12">
        <v>82029</v>
      </c>
      <c r="E311" s="12">
        <v>82029</v>
      </c>
      <c r="F311" s="17" t="s">
        <v>303</v>
      </c>
      <c r="G311" s="3">
        <v>231</v>
      </c>
      <c r="H311" s="9">
        <v>43.6</v>
      </c>
      <c r="I311" s="3" t="s">
        <v>26</v>
      </c>
      <c r="J311" s="3" t="s">
        <v>27</v>
      </c>
      <c r="K311" s="12">
        <v>82029</v>
      </c>
      <c r="L311" s="12">
        <v>82029</v>
      </c>
      <c r="N311" s="3"/>
      <c r="O311" s="3" t="s">
        <v>28</v>
      </c>
      <c r="P311" s="3">
        <v>457787237</v>
      </c>
      <c r="Q311">
        <v>10071.6</v>
      </c>
    </row>
    <row r="312" spans="1:17" x14ac:dyDescent="0.3">
      <c r="A312" s="5"/>
      <c r="B312" s="20">
        <v>1.7488035226754601E+18</v>
      </c>
      <c r="C312" s="12">
        <v>82029</v>
      </c>
      <c r="D312" s="12">
        <v>82029</v>
      </c>
      <c r="E312" s="12">
        <v>82029</v>
      </c>
      <c r="F312" s="17" t="s">
        <v>304</v>
      </c>
      <c r="G312" s="3">
        <v>43</v>
      </c>
      <c r="H312" s="9">
        <v>43.6</v>
      </c>
      <c r="I312" s="3" t="s">
        <v>26</v>
      </c>
      <c r="J312" s="3" t="s">
        <v>27</v>
      </c>
      <c r="K312" s="12">
        <v>82029</v>
      </c>
      <c r="L312" s="12">
        <v>82029</v>
      </c>
      <c r="N312" s="3"/>
      <c r="O312" s="3" t="s">
        <v>28</v>
      </c>
      <c r="P312" s="3">
        <v>457787237</v>
      </c>
      <c r="Q312">
        <v>1874.8</v>
      </c>
    </row>
    <row r="313" spans="1:17" x14ac:dyDescent="0.3">
      <c r="A313" s="5"/>
      <c r="B313" s="20">
        <v>1.7488035226754601E+18</v>
      </c>
      <c r="C313" s="12">
        <v>82029</v>
      </c>
      <c r="D313" s="12">
        <v>82029</v>
      </c>
      <c r="E313" s="12">
        <v>82029</v>
      </c>
      <c r="F313" s="17" t="s">
        <v>305</v>
      </c>
      <c r="G313" s="3">
        <v>43</v>
      </c>
      <c r="H313" s="9">
        <v>43.6</v>
      </c>
      <c r="I313" s="3" t="s">
        <v>26</v>
      </c>
      <c r="J313" s="3" t="s">
        <v>27</v>
      </c>
      <c r="K313" s="12">
        <v>82029</v>
      </c>
      <c r="L313" s="12">
        <v>82029</v>
      </c>
      <c r="N313" s="3"/>
      <c r="O313" s="3" t="s">
        <v>28</v>
      </c>
      <c r="P313" s="3">
        <v>457787237</v>
      </c>
      <c r="Q313">
        <v>1874.8</v>
      </c>
    </row>
    <row r="314" spans="1:17" x14ac:dyDescent="0.3">
      <c r="A314" s="5"/>
      <c r="B314" s="20">
        <v>1.7488035226754601E+18</v>
      </c>
      <c r="C314" s="12">
        <v>82029</v>
      </c>
      <c r="D314" s="12">
        <v>82029</v>
      </c>
      <c r="E314" s="12">
        <v>82029</v>
      </c>
      <c r="F314" s="17" t="s">
        <v>306</v>
      </c>
      <c r="G314" s="3">
        <v>70</v>
      </c>
      <c r="H314" s="9">
        <v>43.6</v>
      </c>
      <c r="I314" s="3" t="s">
        <v>26</v>
      </c>
      <c r="J314" s="3" t="s">
        <v>27</v>
      </c>
      <c r="K314" s="12">
        <v>82029</v>
      </c>
      <c r="L314" s="12">
        <v>82029</v>
      </c>
      <c r="N314" s="3"/>
      <c r="O314" s="3" t="s">
        <v>28</v>
      </c>
      <c r="P314" s="3">
        <v>457787237</v>
      </c>
      <c r="Q314">
        <v>3052</v>
      </c>
    </row>
    <row r="315" spans="1:17" x14ac:dyDescent="0.3">
      <c r="A315" s="5"/>
      <c r="B315" s="20">
        <v>1.7488035226754601E+18</v>
      </c>
      <c r="C315" s="12">
        <v>82029</v>
      </c>
      <c r="D315" s="12">
        <v>82029</v>
      </c>
      <c r="E315" s="12">
        <v>82029</v>
      </c>
      <c r="F315" s="17" t="s">
        <v>307</v>
      </c>
      <c r="G315" s="3">
        <v>311</v>
      </c>
      <c r="H315" s="9">
        <v>43.6</v>
      </c>
      <c r="I315" s="3" t="s">
        <v>26</v>
      </c>
      <c r="J315" s="3" t="s">
        <v>27</v>
      </c>
      <c r="K315" s="12">
        <v>82029</v>
      </c>
      <c r="L315" s="12">
        <v>82029</v>
      </c>
      <c r="N315" s="3"/>
      <c r="O315" s="3" t="s">
        <v>28</v>
      </c>
      <c r="P315" s="3">
        <v>457787237</v>
      </c>
      <c r="Q315">
        <v>13559.6</v>
      </c>
    </row>
    <row r="316" spans="1:17" x14ac:dyDescent="0.3">
      <c r="A316" s="5"/>
      <c r="B316" s="20">
        <v>1.7488035226754601E+18</v>
      </c>
      <c r="C316" s="12">
        <v>82029</v>
      </c>
      <c r="D316" s="12">
        <v>82029</v>
      </c>
      <c r="E316" s="12">
        <v>82029</v>
      </c>
      <c r="F316" s="17" t="s">
        <v>308</v>
      </c>
      <c r="G316" s="3">
        <v>353</v>
      </c>
      <c r="H316" s="9">
        <v>43.6</v>
      </c>
      <c r="I316" s="3" t="s">
        <v>26</v>
      </c>
      <c r="J316" s="3" t="s">
        <v>27</v>
      </c>
      <c r="K316" s="12">
        <v>82029</v>
      </c>
      <c r="L316" s="12">
        <v>82029</v>
      </c>
      <c r="N316" s="3"/>
      <c r="O316" s="3" t="s">
        <v>28</v>
      </c>
      <c r="P316" s="3">
        <v>457787237</v>
      </c>
      <c r="Q316">
        <v>15390.800000000001</v>
      </c>
    </row>
    <row r="317" spans="1:17" x14ac:dyDescent="0.3">
      <c r="A317" s="5"/>
      <c r="B317" s="20">
        <v>1.7488035226754601E+18</v>
      </c>
      <c r="C317" s="12">
        <v>82029</v>
      </c>
      <c r="D317" s="12">
        <v>82029</v>
      </c>
      <c r="E317" s="12">
        <v>82029</v>
      </c>
      <c r="F317" s="17" t="s">
        <v>309</v>
      </c>
      <c r="G317" s="3">
        <v>30</v>
      </c>
      <c r="H317" s="9">
        <v>43.6</v>
      </c>
      <c r="I317" s="3" t="s">
        <v>26</v>
      </c>
      <c r="J317" s="3" t="s">
        <v>27</v>
      </c>
      <c r="K317" s="12">
        <v>82029</v>
      </c>
      <c r="L317" s="12">
        <v>82029</v>
      </c>
      <c r="N317" s="3"/>
      <c r="O317" s="3" t="s">
        <v>28</v>
      </c>
      <c r="P317" s="3">
        <v>457787237</v>
      </c>
      <c r="Q317">
        <v>1308</v>
      </c>
    </row>
    <row r="318" spans="1:17" x14ac:dyDescent="0.3">
      <c r="A318" s="5"/>
      <c r="B318" s="20">
        <v>1.7488035226754601E+18</v>
      </c>
      <c r="C318" s="12">
        <v>82029</v>
      </c>
      <c r="D318" s="12">
        <v>82029</v>
      </c>
      <c r="E318" s="12">
        <v>82029</v>
      </c>
      <c r="F318" s="17" t="s">
        <v>310</v>
      </c>
      <c r="G318" s="3">
        <v>23</v>
      </c>
      <c r="H318" s="9">
        <v>43.6</v>
      </c>
      <c r="I318" s="3" t="s">
        <v>26</v>
      </c>
      <c r="J318" s="3" t="s">
        <v>27</v>
      </c>
      <c r="K318" s="12">
        <v>82029</v>
      </c>
      <c r="L318" s="12">
        <v>82029</v>
      </c>
      <c r="N318" s="3"/>
      <c r="O318" s="3" t="s">
        <v>28</v>
      </c>
      <c r="P318" s="3">
        <v>457787237</v>
      </c>
      <c r="Q318">
        <v>1002.8000000000001</v>
      </c>
    </row>
    <row r="319" spans="1:17" hidden="1" x14ac:dyDescent="0.3">
      <c r="A319" s="5"/>
      <c r="B319" s="20" t="str">
        <f>IF([1]sbb_raw_data!$L318&lt;&gt;"",MID([1]sbb_raw_data!$L318,4,19),"")</f>
        <v/>
      </c>
      <c r="C319" s="12" t="str">
        <f>IF(AND(B319&lt;&gt;"",[1]sbb_raw_data!$O318=""),VLOOKUP(VLOOKUP(P319,N$3:O$1000,2,FALSE),[2]XetraUserIDs!$A$2:$B$12,2,FALSE),"")</f>
        <v/>
      </c>
      <c r="D319" s="12" t="str">
        <f t="shared" ref="D319:D320" si="31">IF(C319&lt;&gt;"",C319,"")</f>
        <v/>
      </c>
      <c r="E319" s="12" t="str">
        <f t="shared" ref="E319:E320" si="32">IF(D319&lt;&gt;"",D319,"")</f>
        <v/>
      </c>
      <c r="F319" s="17" t="str">
        <f>IF(B319&lt;&gt;"",CONCATENATE(MID([1]sbb_raw_data!$A318,7,4),"-",MID([1]sbb_raw_data!$A318,4,2),"-",LEFT([1]sbb_raw_data!$A318,2),"T",RIGHT([1]sbb_raw_data!$A318,15),"Z"),"")</f>
        <v/>
      </c>
      <c r="G319" s="3" t="str">
        <f>IF(B319&lt;&gt;"",[1]sbb_raw_data!$I318,"")</f>
        <v/>
      </c>
      <c r="H319" s="9" t="str">
        <f>IF(B319&lt;&gt;"",[1]sbb_raw_data!$J318,"")</f>
        <v/>
      </c>
      <c r="I319" s="3" t="str">
        <f>IF(B319&lt;&gt;"",[1]sbb_raw_data!$H318,"")</f>
        <v/>
      </c>
      <c r="J319" s="3" t="str">
        <f>IF(B319&lt;&gt;"",IF([1]sbb_raw_data!$C318="EDE","XETA","Please fill in Segment MIC manually."),"")</f>
        <v/>
      </c>
      <c r="K319" s="12" t="str">
        <f t="shared" ref="K319:K320" si="33">IF(B319&lt;&gt;"",C319,"")</f>
        <v/>
      </c>
      <c r="L319" s="12" t="str">
        <f t="shared" ref="L319:L320" si="34">IF(B319&lt;&gt;"",C319,"")</f>
        <v/>
      </c>
      <c r="N319" s="3">
        <f>IF(B319&lt;&gt;"","",[1]sbb_raw_data!$N318)</f>
        <v>457806279</v>
      </c>
      <c r="O319" s="3" t="str">
        <f>[1]sbb_raw_data!$M318</f>
        <v>cb2viso</v>
      </c>
      <c r="P319" s="3">
        <f>[1]sbb_raw_data!$N318</f>
        <v>457806279</v>
      </c>
      <c r="Q319">
        <f t="shared" ref="Q319:Q320" si="35">IFERROR(G319*H319,0)</f>
        <v>0</v>
      </c>
    </row>
    <row r="320" spans="1:17" hidden="1" x14ac:dyDescent="0.3">
      <c r="A320" s="5"/>
      <c r="B320" s="20" t="str">
        <f>IF([1]sbb_raw_data!$L319&lt;&gt;"",MID([1]sbb_raw_data!$L319,4,19),"")</f>
        <v/>
      </c>
      <c r="C320" s="12" t="str">
        <f>IF(AND(B320&lt;&gt;"",[1]sbb_raw_data!$O319=""),VLOOKUP(VLOOKUP(P320,N$3:O$1000,2,FALSE),[2]XetraUserIDs!$A$2:$B$12,2,FALSE),"")</f>
        <v/>
      </c>
      <c r="D320" s="12" t="str">
        <f t="shared" si="31"/>
        <v/>
      </c>
      <c r="E320" s="12" t="str">
        <f t="shared" si="32"/>
        <v/>
      </c>
      <c r="F320" s="17" t="str">
        <f>IF(B320&lt;&gt;"",CONCATENATE(MID([1]sbb_raw_data!$A319,7,4),"-",MID([1]sbb_raw_data!$A319,4,2),"-",LEFT([1]sbb_raw_data!$A319,2),"T",RIGHT([1]sbb_raw_data!$A319,15),"Z"),"")</f>
        <v/>
      </c>
      <c r="G320" s="3" t="str">
        <f>IF(B320&lt;&gt;"",[1]sbb_raw_data!$I319,"")</f>
        <v/>
      </c>
      <c r="H320" s="9" t="str">
        <f>IF(B320&lt;&gt;"",[1]sbb_raw_data!$J319,"")</f>
        <v/>
      </c>
      <c r="I320" s="3" t="str">
        <f>IF(B320&lt;&gt;"",[1]sbb_raw_data!$H319,"")</f>
        <v/>
      </c>
      <c r="J320" s="3" t="str">
        <f>IF(B320&lt;&gt;"",IF([1]sbb_raw_data!$C319="EDE","XETA","Please fill in Segment MIC manually."),"")</f>
        <v/>
      </c>
      <c r="K320" s="12" t="str">
        <f t="shared" si="33"/>
        <v/>
      </c>
      <c r="L320" s="12" t="str">
        <f t="shared" si="34"/>
        <v/>
      </c>
      <c r="N320" s="3">
        <f>IF(B320&lt;&gt;"","",[1]sbb_raw_data!$N319)</f>
        <v>457806279</v>
      </c>
      <c r="O320" s="3" t="str">
        <f>[1]sbb_raw_data!$M319</f>
        <v>cb2viso</v>
      </c>
      <c r="P320" s="3">
        <f>[1]sbb_raw_data!$N319</f>
        <v>457806279</v>
      </c>
      <c r="Q320">
        <f t="shared" si="35"/>
        <v>0</v>
      </c>
    </row>
    <row r="321" spans="1:17" x14ac:dyDescent="0.3">
      <c r="A321" s="5"/>
      <c r="B321" s="20">
        <v>1.7488035226758799E+18</v>
      </c>
      <c r="C321" s="12">
        <v>82029</v>
      </c>
      <c r="D321" s="12">
        <v>82029</v>
      </c>
      <c r="E321" s="12">
        <v>82029</v>
      </c>
      <c r="F321" s="17" t="s">
        <v>311</v>
      </c>
      <c r="G321" s="3">
        <v>501</v>
      </c>
      <c r="H321" s="9">
        <v>43.65</v>
      </c>
      <c r="I321" s="3" t="s">
        <v>26</v>
      </c>
      <c r="J321" s="3" t="s">
        <v>27</v>
      </c>
      <c r="K321" s="12">
        <v>82029</v>
      </c>
      <c r="L321" s="12">
        <v>82029</v>
      </c>
      <c r="N321" s="3"/>
      <c r="O321" s="3" t="s">
        <v>28</v>
      </c>
      <c r="P321" s="3">
        <v>457806279</v>
      </c>
      <c r="Q321">
        <v>21868.649999999998</v>
      </c>
    </row>
    <row r="322" spans="1:17" x14ac:dyDescent="0.3">
      <c r="A322" s="5"/>
      <c r="B322" s="20">
        <v>1.7488035226758799E+18</v>
      </c>
      <c r="C322" s="12">
        <v>82029</v>
      </c>
      <c r="D322" s="12">
        <v>82029</v>
      </c>
      <c r="E322" s="12">
        <v>82029</v>
      </c>
      <c r="F322" s="17" t="s">
        <v>312</v>
      </c>
      <c r="G322" s="3">
        <v>501</v>
      </c>
      <c r="H322" s="9">
        <v>43.65</v>
      </c>
      <c r="I322" s="3" t="s">
        <v>26</v>
      </c>
      <c r="J322" s="3" t="s">
        <v>27</v>
      </c>
      <c r="K322" s="12">
        <v>82029</v>
      </c>
      <c r="L322" s="12">
        <v>82029</v>
      </c>
      <c r="N322" s="3"/>
      <c r="O322" s="3" t="s">
        <v>28</v>
      </c>
      <c r="P322" s="3">
        <v>457806279</v>
      </c>
      <c r="Q322">
        <v>21868.649999999998</v>
      </c>
    </row>
    <row r="323" spans="1:17" x14ac:dyDescent="0.3">
      <c r="A323" s="5"/>
      <c r="B323" s="20">
        <v>1.7488035226758899E+18</v>
      </c>
      <c r="C323" s="12">
        <v>82029</v>
      </c>
      <c r="D323" s="12">
        <v>82029</v>
      </c>
      <c r="E323" s="12">
        <v>82029</v>
      </c>
      <c r="F323" s="17" t="s">
        <v>313</v>
      </c>
      <c r="G323" s="3">
        <v>501</v>
      </c>
      <c r="H323" s="9">
        <v>43.65</v>
      </c>
      <c r="I323" s="3" t="s">
        <v>26</v>
      </c>
      <c r="J323" s="3" t="s">
        <v>27</v>
      </c>
      <c r="K323" s="12">
        <v>82029</v>
      </c>
      <c r="L323" s="12">
        <v>82029</v>
      </c>
      <c r="N323" s="3"/>
      <c r="O323" s="3" t="s">
        <v>28</v>
      </c>
      <c r="P323" s="3">
        <v>457806279</v>
      </c>
      <c r="Q323">
        <v>21868.649999999998</v>
      </c>
    </row>
    <row r="324" spans="1:17" x14ac:dyDescent="0.3">
      <c r="A324" s="5"/>
      <c r="B324" s="20">
        <v>1.7488035226758899E+18</v>
      </c>
      <c r="C324" s="12">
        <v>82029</v>
      </c>
      <c r="D324" s="12">
        <v>82029</v>
      </c>
      <c r="E324" s="12">
        <v>82029</v>
      </c>
      <c r="F324" s="17" t="s">
        <v>314</v>
      </c>
      <c r="G324" s="3">
        <v>23</v>
      </c>
      <c r="H324" s="9">
        <v>43.65</v>
      </c>
      <c r="I324" s="3" t="s">
        <v>26</v>
      </c>
      <c r="J324" s="3" t="s">
        <v>27</v>
      </c>
      <c r="K324" s="12">
        <v>82029</v>
      </c>
      <c r="L324" s="12">
        <v>82029</v>
      </c>
      <c r="N324" s="3"/>
      <c r="O324" s="3" t="s">
        <v>28</v>
      </c>
      <c r="P324" s="3">
        <v>457806279</v>
      </c>
      <c r="Q324">
        <v>1003.9499999999999</v>
      </c>
    </row>
    <row r="325" spans="1:17" x14ac:dyDescent="0.3">
      <c r="A325" s="5"/>
      <c r="B325" s="20">
        <v>1.7488035226758899E+18</v>
      </c>
      <c r="C325" s="12">
        <v>82029</v>
      </c>
      <c r="D325" s="12">
        <v>82029</v>
      </c>
      <c r="E325" s="12">
        <v>82029</v>
      </c>
      <c r="F325" s="17" t="s">
        <v>315</v>
      </c>
      <c r="G325" s="3">
        <v>161</v>
      </c>
      <c r="H325" s="9">
        <v>43.65</v>
      </c>
      <c r="I325" s="3" t="s">
        <v>26</v>
      </c>
      <c r="J325" s="3" t="s">
        <v>27</v>
      </c>
      <c r="K325" s="12">
        <v>82029</v>
      </c>
      <c r="L325" s="12">
        <v>82029</v>
      </c>
      <c r="N325" s="3"/>
      <c r="O325" s="3" t="s">
        <v>28</v>
      </c>
      <c r="P325" s="3">
        <v>457806279</v>
      </c>
      <c r="Q325">
        <v>7027.65</v>
      </c>
    </row>
    <row r="326" spans="1:17" x14ac:dyDescent="0.3">
      <c r="A326" s="5"/>
      <c r="B326" s="20">
        <v>1.7488035226758899E+18</v>
      </c>
      <c r="C326" s="12">
        <v>82029</v>
      </c>
      <c r="D326" s="12">
        <v>82029</v>
      </c>
      <c r="E326" s="12">
        <v>82029</v>
      </c>
      <c r="F326" s="17" t="s">
        <v>316</v>
      </c>
      <c r="G326" s="3">
        <v>317</v>
      </c>
      <c r="H326" s="9">
        <v>43.65</v>
      </c>
      <c r="I326" s="3" t="s">
        <v>26</v>
      </c>
      <c r="J326" s="3" t="s">
        <v>27</v>
      </c>
      <c r="K326" s="12">
        <v>82029</v>
      </c>
      <c r="L326" s="12">
        <v>82029</v>
      </c>
      <c r="N326" s="3"/>
      <c r="O326" s="3" t="s">
        <v>28</v>
      </c>
      <c r="P326" s="3">
        <v>457806279</v>
      </c>
      <c r="Q326">
        <v>13837.05</v>
      </c>
    </row>
    <row r="327" spans="1:17" x14ac:dyDescent="0.3">
      <c r="A327" s="5"/>
      <c r="B327" s="20">
        <v>1.7488035226758899E+18</v>
      </c>
      <c r="C327" s="12">
        <v>82029</v>
      </c>
      <c r="D327" s="12">
        <v>82029</v>
      </c>
      <c r="E327" s="12">
        <v>82029</v>
      </c>
      <c r="F327" s="17" t="s">
        <v>317</v>
      </c>
      <c r="G327" s="3">
        <v>317</v>
      </c>
      <c r="H327" s="9">
        <v>43.65</v>
      </c>
      <c r="I327" s="3" t="s">
        <v>26</v>
      </c>
      <c r="J327" s="3" t="s">
        <v>27</v>
      </c>
      <c r="K327" s="12">
        <v>82029</v>
      </c>
      <c r="L327" s="12">
        <v>82029</v>
      </c>
      <c r="N327" s="3"/>
      <c r="O327" s="3" t="s">
        <v>28</v>
      </c>
      <c r="P327" s="3">
        <v>457806279</v>
      </c>
      <c r="Q327">
        <v>13837.05</v>
      </c>
    </row>
    <row r="328" spans="1:17" x14ac:dyDescent="0.3">
      <c r="A328" s="5"/>
      <c r="B328" s="20">
        <v>1.7488035226758899E+18</v>
      </c>
      <c r="C328" s="12">
        <v>82029</v>
      </c>
      <c r="D328" s="12">
        <v>82029</v>
      </c>
      <c r="E328" s="12">
        <v>82029</v>
      </c>
      <c r="F328" s="17" t="s">
        <v>318</v>
      </c>
      <c r="G328" s="3">
        <v>150</v>
      </c>
      <c r="H328" s="9">
        <v>43.65</v>
      </c>
      <c r="I328" s="3" t="s">
        <v>26</v>
      </c>
      <c r="J328" s="3" t="s">
        <v>27</v>
      </c>
      <c r="K328" s="12">
        <v>82029</v>
      </c>
      <c r="L328" s="12">
        <v>82029</v>
      </c>
      <c r="N328" s="3"/>
      <c r="O328" s="3" t="s">
        <v>28</v>
      </c>
      <c r="P328" s="3">
        <v>457806279</v>
      </c>
      <c r="Q328">
        <v>6547.5</v>
      </c>
    </row>
    <row r="329" spans="1:17" x14ac:dyDescent="0.3">
      <c r="A329" s="5"/>
      <c r="B329" s="20">
        <v>1.7488035226758899E+18</v>
      </c>
      <c r="C329" s="12">
        <v>82029</v>
      </c>
      <c r="D329" s="12">
        <v>82029</v>
      </c>
      <c r="E329" s="12">
        <v>82029</v>
      </c>
      <c r="F329" s="17" t="s">
        <v>319</v>
      </c>
      <c r="G329" s="3">
        <v>34</v>
      </c>
      <c r="H329" s="9">
        <v>43.65</v>
      </c>
      <c r="I329" s="3" t="s">
        <v>26</v>
      </c>
      <c r="J329" s="3" t="s">
        <v>27</v>
      </c>
      <c r="K329" s="12">
        <v>82029</v>
      </c>
      <c r="L329" s="12">
        <v>82029</v>
      </c>
      <c r="N329" s="3"/>
      <c r="O329" s="3" t="s">
        <v>28</v>
      </c>
      <c r="P329" s="3">
        <v>457806279</v>
      </c>
      <c r="Q329">
        <v>1484.1</v>
      </c>
    </row>
    <row r="330" spans="1:17" x14ac:dyDescent="0.3">
      <c r="A330" s="5"/>
      <c r="B330" s="20">
        <v>1.7488035226758899E+18</v>
      </c>
      <c r="C330" s="12">
        <v>82029</v>
      </c>
      <c r="D330" s="12">
        <v>82029</v>
      </c>
      <c r="E330" s="12">
        <v>82029</v>
      </c>
      <c r="F330" s="17" t="s">
        <v>320</v>
      </c>
      <c r="G330" s="3">
        <v>501</v>
      </c>
      <c r="H330" s="9">
        <v>43.65</v>
      </c>
      <c r="I330" s="3" t="s">
        <v>26</v>
      </c>
      <c r="J330" s="3" t="s">
        <v>27</v>
      </c>
      <c r="K330" s="12">
        <v>82029</v>
      </c>
      <c r="L330" s="12">
        <v>82029</v>
      </c>
      <c r="N330" s="3"/>
      <c r="O330" s="3" t="s">
        <v>28</v>
      </c>
      <c r="P330" s="3">
        <v>457806279</v>
      </c>
      <c r="Q330">
        <v>21868.649999999998</v>
      </c>
    </row>
    <row r="331" spans="1:17" x14ac:dyDescent="0.3">
      <c r="A331" s="5"/>
      <c r="B331" s="20">
        <v>1.7488035226758899E+18</v>
      </c>
      <c r="C331" s="12">
        <v>82029</v>
      </c>
      <c r="D331" s="12">
        <v>82029</v>
      </c>
      <c r="E331" s="12">
        <v>82029</v>
      </c>
      <c r="F331" s="17" t="s">
        <v>321</v>
      </c>
      <c r="G331" s="3">
        <v>501</v>
      </c>
      <c r="H331" s="9">
        <v>43.65</v>
      </c>
      <c r="I331" s="3" t="s">
        <v>26</v>
      </c>
      <c r="J331" s="3" t="s">
        <v>27</v>
      </c>
      <c r="K331" s="12">
        <v>82029</v>
      </c>
      <c r="L331" s="12">
        <v>82029</v>
      </c>
      <c r="N331" s="3"/>
      <c r="O331" s="3" t="s">
        <v>28</v>
      </c>
      <c r="P331" s="3">
        <v>457806279</v>
      </c>
      <c r="Q331">
        <v>21868.649999999998</v>
      </c>
    </row>
    <row r="332" spans="1:17" x14ac:dyDescent="0.3">
      <c r="A332" s="5"/>
      <c r="B332" s="20">
        <v>1.7488035226758899E+18</v>
      </c>
      <c r="C332" s="12">
        <v>82029</v>
      </c>
      <c r="D332" s="12">
        <v>82029</v>
      </c>
      <c r="E332" s="12">
        <v>82029</v>
      </c>
      <c r="F332" s="17" t="s">
        <v>322</v>
      </c>
      <c r="G332" s="3">
        <v>577</v>
      </c>
      <c r="H332" s="9">
        <v>43.65</v>
      </c>
      <c r="I332" s="3" t="s">
        <v>26</v>
      </c>
      <c r="J332" s="3" t="s">
        <v>27</v>
      </c>
      <c r="K332" s="12">
        <v>82029</v>
      </c>
      <c r="L332" s="12">
        <v>82029</v>
      </c>
      <c r="N332" s="3"/>
      <c r="O332" s="3" t="s">
        <v>28</v>
      </c>
      <c r="P332" s="3">
        <v>457806279</v>
      </c>
      <c r="Q332">
        <v>25186.05</v>
      </c>
    </row>
    <row r="333" spans="1:17" x14ac:dyDescent="0.3">
      <c r="A333" s="5"/>
      <c r="B333" s="20">
        <v>1.7488035226758899E+18</v>
      </c>
      <c r="C333" s="12">
        <v>82029</v>
      </c>
      <c r="D333" s="12">
        <v>82029</v>
      </c>
      <c r="E333" s="12">
        <v>82029</v>
      </c>
      <c r="F333" s="17" t="s">
        <v>323</v>
      </c>
      <c r="G333" s="3">
        <v>57</v>
      </c>
      <c r="H333" s="9">
        <v>43.65</v>
      </c>
      <c r="I333" s="3" t="s">
        <v>26</v>
      </c>
      <c r="J333" s="3" t="s">
        <v>27</v>
      </c>
      <c r="K333" s="12">
        <v>82029</v>
      </c>
      <c r="L333" s="12">
        <v>82029</v>
      </c>
      <c r="N333" s="3"/>
      <c r="O333" s="3" t="s">
        <v>28</v>
      </c>
      <c r="P333" s="3">
        <v>457806279</v>
      </c>
      <c r="Q333">
        <v>2488.0499999999997</v>
      </c>
    </row>
    <row r="334" spans="1:17" x14ac:dyDescent="0.3">
      <c r="A334" s="5"/>
      <c r="B334" s="20">
        <v>1.7488035226758899E+18</v>
      </c>
      <c r="C334" s="12">
        <v>82029</v>
      </c>
      <c r="D334" s="12">
        <v>82029</v>
      </c>
      <c r="E334" s="12">
        <v>82029</v>
      </c>
      <c r="F334" s="17" t="s">
        <v>324</v>
      </c>
      <c r="G334" s="3">
        <v>533</v>
      </c>
      <c r="H334" s="9">
        <v>43.65</v>
      </c>
      <c r="I334" s="3" t="s">
        <v>26</v>
      </c>
      <c r="J334" s="3" t="s">
        <v>27</v>
      </c>
      <c r="K334" s="12">
        <v>82029</v>
      </c>
      <c r="L334" s="12">
        <v>82029</v>
      </c>
      <c r="N334" s="3"/>
      <c r="O334" s="3" t="s">
        <v>28</v>
      </c>
      <c r="P334" s="3">
        <v>457806279</v>
      </c>
      <c r="Q334">
        <v>23265.45</v>
      </c>
    </row>
    <row r="335" spans="1:17" x14ac:dyDescent="0.3">
      <c r="A335" s="5"/>
      <c r="B335" s="20">
        <v>1.7488035226758899E+18</v>
      </c>
      <c r="C335" s="12">
        <v>82029</v>
      </c>
      <c r="D335" s="12">
        <v>82029</v>
      </c>
      <c r="E335" s="12">
        <v>82029</v>
      </c>
      <c r="F335" s="17" t="s">
        <v>325</v>
      </c>
      <c r="G335" s="3">
        <v>148</v>
      </c>
      <c r="H335" s="9">
        <v>43.65</v>
      </c>
      <c r="I335" s="3" t="s">
        <v>26</v>
      </c>
      <c r="J335" s="3" t="s">
        <v>27</v>
      </c>
      <c r="K335" s="12">
        <v>82029</v>
      </c>
      <c r="L335" s="12">
        <v>82029</v>
      </c>
      <c r="N335" s="3"/>
      <c r="O335" s="3" t="s">
        <v>28</v>
      </c>
      <c r="P335" s="3">
        <v>457806279</v>
      </c>
      <c r="Q335">
        <v>6460.2</v>
      </c>
    </row>
    <row r="336" spans="1:17" x14ac:dyDescent="0.3">
      <c r="A336" s="5"/>
      <c r="B336" s="20">
        <v>1.7488035226758899E+18</v>
      </c>
      <c r="C336" s="12">
        <v>82029</v>
      </c>
      <c r="D336" s="12">
        <v>82029</v>
      </c>
      <c r="E336" s="12">
        <v>82029</v>
      </c>
      <c r="F336" s="17" t="s">
        <v>326</v>
      </c>
      <c r="G336" s="3">
        <v>178</v>
      </c>
      <c r="H336" s="9">
        <v>43.65</v>
      </c>
      <c r="I336" s="3" t="s">
        <v>26</v>
      </c>
      <c r="J336" s="3" t="s">
        <v>27</v>
      </c>
      <c r="K336" s="12">
        <v>82029</v>
      </c>
      <c r="L336" s="12">
        <v>82029</v>
      </c>
      <c r="N336" s="3"/>
      <c r="O336" s="3" t="s">
        <v>28</v>
      </c>
      <c r="P336" s="3">
        <v>457806279</v>
      </c>
      <c r="Q336">
        <v>7769.7</v>
      </c>
    </row>
    <row r="337" spans="1:17" hidden="1" x14ac:dyDescent="0.3">
      <c r="A337" s="5"/>
      <c r="B337" s="20" t="str">
        <f>IF([1]sbb_raw_data!$L336&lt;&gt;"",MID([1]sbb_raw_data!$L336,4,19),"")</f>
        <v/>
      </c>
      <c r="C337" s="12" t="str">
        <f>IF(AND(B337&lt;&gt;"",[1]sbb_raw_data!$O336=""),VLOOKUP(VLOOKUP(P337,N$3:O$1000,2,FALSE),[2]XetraUserIDs!$A$2:$B$12,2,FALSE),"")</f>
        <v/>
      </c>
      <c r="D337" s="12" t="str">
        <f t="shared" ref="D337:D388" si="36">IF(C337&lt;&gt;"",C337,"")</f>
        <v/>
      </c>
      <c r="E337" s="12" t="str">
        <f t="shared" ref="E337:E388" si="37">IF(D337&lt;&gt;"",D337,"")</f>
        <v/>
      </c>
      <c r="F337" s="17" t="str">
        <f>IF(B337&lt;&gt;"",CONCATENATE(MID([1]sbb_raw_data!$A336,7,4),"-",MID([1]sbb_raw_data!$A336,4,2),"-",LEFT([1]sbb_raw_data!$A336,2),"T",RIGHT([1]sbb_raw_data!$A336,15),"Z"),"")</f>
        <v/>
      </c>
      <c r="G337" s="3" t="str">
        <f>IF(B337&lt;&gt;"",[1]sbb_raw_data!$I336,"")</f>
        <v/>
      </c>
      <c r="H337" s="9" t="str">
        <f>IF(B337&lt;&gt;"",[1]sbb_raw_data!$J336,"")</f>
        <v/>
      </c>
      <c r="I337" s="3" t="str">
        <f>IF(B337&lt;&gt;"",[1]sbb_raw_data!$H336,"")</f>
        <v/>
      </c>
      <c r="J337" s="3" t="str">
        <f>IF(B337&lt;&gt;"",IF([1]sbb_raw_data!$C336="EDE","XETA","Please fill in Segment MIC manually."),"")</f>
        <v/>
      </c>
      <c r="K337" s="12" t="str">
        <f t="shared" ref="K337:K388" si="38">IF(B337&lt;&gt;"",C337,"")</f>
        <v/>
      </c>
      <c r="L337" s="12" t="str">
        <f t="shared" ref="L337:L388" si="39">IF(B337&lt;&gt;"",C337,"")</f>
        <v/>
      </c>
      <c r="N337" s="3">
        <f>IF(B337&lt;&gt;"","",[1]sbb_raw_data!$N336)</f>
        <v>0</v>
      </c>
      <c r="O337" s="3">
        <f>[1]sbb_raw_data!$M336</f>
        <v>0</v>
      </c>
      <c r="P337" s="3">
        <f>[1]sbb_raw_data!$N336</f>
        <v>0</v>
      </c>
      <c r="Q337">
        <f t="shared" ref="Q337:Q341" si="40">IFERROR(G337*H337,0)</f>
        <v>0</v>
      </c>
    </row>
    <row r="338" spans="1:17" hidden="1" x14ac:dyDescent="0.3">
      <c r="A338" s="5"/>
      <c r="B338" s="20" t="str">
        <f>IF([1]sbb_raw_data!$L337&lt;&gt;"",MID([1]sbb_raw_data!$L337,4,19),"")</f>
        <v/>
      </c>
      <c r="C338" s="12" t="str">
        <f>IF(AND(B338&lt;&gt;"",[1]sbb_raw_data!$O337=""),VLOOKUP(VLOOKUP(P338,N$3:O$1000,2,FALSE),[2]XetraUserIDs!$A$2:$B$12,2,FALSE),"")</f>
        <v/>
      </c>
      <c r="D338" s="12" t="str">
        <f t="shared" si="36"/>
        <v/>
      </c>
      <c r="E338" s="12" t="str">
        <f t="shared" si="37"/>
        <v/>
      </c>
      <c r="F338" s="17" t="str">
        <f>IF(B338&lt;&gt;"",CONCATENATE(MID([1]sbb_raw_data!$A337,7,4),"-",MID([1]sbb_raw_data!$A337,4,2),"-",LEFT([1]sbb_raw_data!$A337,2),"T",RIGHT([1]sbb_raw_data!$A337,15),"Z"),"")</f>
        <v/>
      </c>
      <c r="G338" s="3" t="str">
        <f>IF(B338&lt;&gt;"",[1]sbb_raw_data!$I337,"")</f>
        <v/>
      </c>
      <c r="H338" s="9" t="str">
        <f>IF(B338&lt;&gt;"",[1]sbb_raw_data!$J337,"")</f>
        <v/>
      </c>
      <c r="I338" s="3" t="str">
        <f>IF(B338&lt;&gt;"",[1]sbb_raw_data!$H337,"")</f>
        <v/>
      </c>
      <c r="J338" s="3" t="str">
        <f>IF(B338&lt;&gt;"",IF([1]sbb_raw_data!$C337="EDE","XETA","Please fill in Segment MIC manually."),"")</f>
        <v/>
      </c>
      <c r="K338" s="12" t="str">
        <f t="shared" si="38"/>
        <v/>
      </c>
      <c r="L338" s="12" t="str">
        <f t="shared" si="39"/>
        <v/>
      </c>
      <c r="N338" s="3">
        <f>IF(B338&lt;&gt;"","",[1]sbb_raw_data!$N337)</f>
        <v>0</v>
      </c>
      <c r="O338" s="3">
        <f>[1]sbb_raw_data!$M337</f>
        <v>0</v>
      </c>
      <c r="P338" s="3">
        <f>[1]sbb_raw_data!$N337</f>
        <v>0</v>
      </c>
      <c r="Q338">
        <f t="shared" si="40"/>
        <v>0</v>
      </c>
    </row>
    <row r="339" spans="1:17" hidden="1" x14ac:dyDescent="0.3">
      <c r="A339" s="5"/>
      <c r="B339" s="20" t="str">
        <f>IF([1]sbb_raw_data!$L338&lt;&gt;"",MID([1]sbb_raw_data!$L338,4,19),"")</f>
        <v/>
      </c>
      <c r="C339" s="12" t="str">
        <f>IF(AND(B339&lt;&gt;"",[1]sbb_raw_data!$O338=""),VLOOKUP(VLOOKUP(P339,N$3:O$1000,2,FALSE),[2]XetraUserIDs!$A$2:$B$12,2,FALSE),"")</f>
        <v/>
      </c>
      <c r="D339" s="12" t="str">
        <f t="shared" si="36"/>
        <v/>
      </c>
      <c r="E339" s="12" t="str">
        <f t="shared" si="37"/>
        <v/>
      </c>
      <c r="F339" s="17" t="str">
        <f>IF(B339&lt;&gt;"",CONCATENATE(MID([1]sbb_raw_data!$A338,7,4),"-",MID([1]sbb_raw_data!$A338,4,2),"-",LEFT([1]sbb_raw_data!$A338,2),"T",RIGHT([1]sbb_raw_data!$A338,15),"Z"),"")</f>
        <v/>
      </c>
      <c r="G339" s="3" t="str">
        <f>IF(B339&lt;&gt;"",[1]sbb_raw_data!$I338,"")</f>
        <v/>
      </c>
      <c r="H339" s="9" t="str">
        <f>IF(B339&lt;&gt;"",[1]sbb_raw_data!$J338,"")</f>
        <v/>
      </c>
      <c r="I339" s="3" t="str">
        <f>IF(B339&lt;&gt;"",[1]sbb_raw_data!$H338,"")</f>
        <v/>
      </c>
      <c r="J339" s="3" t="str">
        <f>IF(B339&lt;&gt;"",IF([1]sbb_raw_data!$C338="EDE","XETA","Please fill in Segment MIC manually."),"")</f>
        <v/>
      </c>
      <c r="K339" s="12" t="str">
        <f t="shared" si="38"/>
        <v/>
      </c>
      <c r="L339" s="12" t="str">
        <f t="shared" si="39"/>
        <v/>
      </c>
      <c r="N339" s="3">
        <f>IF(B339&lt;&gt;"","",[1]sbb_raw_data!$N338)</f>
        <v>0</v>
      </c>
      <c r="O339" s="3">
        <f>[1]sbb_raw_data!$M338</f>
        <v>0</v>
      </c>
      <c r="P339" s="3">
        <f>[1]sbb_raw_data!$N338</f>
        <v>0</v>
      </c>
      <c r="Q339">
        <f t="shared" si="40"/>
        <v>0</v>
      </c>
    </row>
    <row r="340" spans="1:17" hidden="1" x14ac:dyDescent="0.3">
      <c r="A340" s="5"/>
      <c r="B340" s="20" t="str">
        <f>IF([1]sbb_raw_data!$L339&lt;&gt;"",MID([1]sbb_raw_data!$L339,4,19),"")</f>
        <v/>
      </c>
      <c r="C340" s="12" t="str">
        <f>IF(AND(B340&lt;&gt;"",[1]sbb_raw_data!$O339=""),VLOOKUP(VLOOKUP(P340,N$3:O$1000,2,FALSE),[2]XetraUserIDs!$A$2:$B$12,2,FALSE),"")</f>
        <v/>
      </c>
      <c r="D340" s="12" t="str">
        <f t="shared" si="36"/>
        <v/>
      </c>
      <c r="E340" s="12" t="str">
        <f t="shared" si="37"/>
        <v/>
      </c>
      <c r="F340" s="17" t="str">
        <f>IF(B340&lt;&gt;"",CONCATENATE(MID([1]sbb_raw_data!$A339,7,4),"-",MID([1]sbb_raw_data!$A339,4,2),"-",LEFT([1]sbb_raw_data!$A339,2),"T",RIGHT([1]sbb_raw_data!$A339,15),"Z"),"")</f>
        <v/>
      </c>
      <c r="G340" s="3" t="str">
        <f>IF(B340&lt;&gt;"",[1]sbb_raw_data!$I339,"")</f>
        <v/>
      </c>
      <c r="H340" s="9" t="str">
        <f>IF(B340&lt;&gt;"",[1]sbb_raw_data!$J339,"")</f>
        <v/>
      </c>
      <c r="I340" s="3" t="str">
        <f>IF(B340&lt;&gt;"",[1]sbb_raw_data!$H339,"")</f>
        <v/>
      </c>
      <c r="J340" s="3" t="str">
        <f>IF(B340&lt;&gt;"",IF([1]sbb_raw_data!$C339="EDE","XETA","Please fill in Segment MIC manually."),"")</f>
        <v/>
      </c>
      <c r="K340" s="12" t="str">
        <f t="shared" si="38"/>
        <v/>
      </c>
      <c r="L340" s="12" t="str">
        <f t="shared" si="39"/>
        <v/>
      </c>
      <c r="N340" s="3">
        <f>IF(B340&lt;&gt;"","",[1]sbb_raw_data!$N339)</f>
        <v>0</v>
      </c>
      <c r="O340" s="3">
        <f>[1]sbb_raw_data!$M339</f>
        <v>0</v>
      </c>
      <c r="P340" s="3">
        <f>[1]sbb_raw_data!$N339</f>
        <v>0</v>
      </c>
      <c r="Q340">
        <f t="shared" si="40"/>
        <v>0</v>
      </c>
    </row>
    <row r="341" spans="1:17" hidden="1" x14ac:dyDescent="0.3">
      <c r="A341" s="5"/>
      <c r="B341" s="20" t="str">
        <f>IF([1]sbb_raw_data!$L340&lt;&gt;"",MID([1]sbb_raw_data!$L340,4,19),"")</f>
        <v/>
      </c>
      <c r="C341" s="12" t="str">
        <f>IF(AND(B341&lt;&gt;"",[1]sbb_raw_data!$O340=""),VLOOKUP(VLOOKUP(P341,N$3:O$1000,2,FALSE),[2]XetraUserIDs!$A$2:$B$12,2,FALSE),"")</f>
        <v/>
      </c>
      <c r="D341" s="12" t="str">
        <f t="shared" si="36"/>
        <v/>
      </c>
      <c r="E341" s="12" t="str">
        <f t="shared" si="37"/>
        <v/>
      </c>
      <c r="F341" s="17" t="str">
        <f>IF(B341&lt;&gt;"",CONCATENATE(MID([1]sbb_raw_data!$A340,7,4),"-",MID([1]sbb_raw_data!$A340,4,2),"-",LEFT([1]sbb_raw_data!$A340,2),"T",RIGHT([1]sbb_raw_data!$A340,15),"Z"),"")</f>
        <v/>
      </c>
      <c r="G341" s="3" t="str">
        <f>IF(B341&lt;&gt;"",[1]sbb_raw_data!$I340,"")</f>
        <v/>
      </c>
      <c r="H341" s="9" t="str">
        <f>IF(B341&lt;&gt;"",[1]sbb_raw_data!$J340,"")</f>
        <v/>
      </c>
      <c r="I341" s="3" t="str">
        <f>IF(B341&lt;&gt;"",[1]sbb_raw_data!$H340,"")</f>
        <v/>
      </c>
      <c r="J341" s="3" t="str">
        <f>IF(B341&lt;&gt;"",IF([1]sbb_raw_data!$C340="EDE","XETA","Please fill in Segment MIC manually."),"")</f>
        <v/>
      </c>
      <c r="K341" s="12" t="str">
        <f t="shared" si="38"/>
        <v/>
      </c>
      <c r="L341" s="12" t="str">
        <f t="shared" si="39"/>
        <v/>
      </c>
      <c r="N341" s="3">
        <f>IF(B341&lt;&gt;"","",[1]sbb_raw_data!$N340)</f>
        <v>0</v>
      </c>
      <c r="O341" s="3">
        <f>[1]sbb_raw_data!$M340</f>
        <v>0</v>
      </c>
      <c r="P341" s="3">
        <f>[1]sbb_raw_data!$N340</f>
        <v>0</v>
      </c>
      <c r="Q341">
        <f t="shared" si="40"/>
        <v>0</v>
      </c>
    </row>
    <row r="342" spans="1:17" hidden="1" x14ac:dyDescent="0.3">
      <c r="A342" s="5"/>
      <c r="B342" s="20" t="str">
        <f>IF([1]sbb_raw_data!$L341&lt;&gt;"",MID([1]sbb_raw_data!$L341,4,19),"")</f>
        <v/>
      </c>
      <c r="C342" s="12" t="str">
        <f>IF(AND(B342&lt;&gt;"",[1]sbb_raw_data!$O341=""),VLOOKUP(VLOOKUP(P342,N$3:O$1000,2,FALSE),[2]XetraUserIDs!$A$2:$B$12,2,FALSE),"")</f>
        <v/>
      </c>
      <c r="D342" s="12" t="str">
        <f t="shared" si="36"/>
        <v/>
      </c>
      <c r="E342" s="12" t="str">
        <f t="shared" si="37"/>
        <v/>
      </c>
      <c r="F342" s="17" t="str">
        <f>IF(B342&lt;&gt;"",CONCATENATE(MID([1]sbb_raw_data!$A341,7,4),"-",MID([1]sbb_raw_data!$A341,4,2),"-",LEFT([1]sbb_raw_data!$A341,2),"T",RIGHT([1]sbb_raw_data!$A341,15),"Z"),"")</f>
        <v/>
      </c>
      <c r="G342" s="3" t="str">
        <f>IF(B342&lt;&gt;"",[1]sbb_raw_data!$I341,"")</f>
        <v/>
      </c>
      <c r="H342" s="9" t="str">
        <f>IF(B342&lt;&gt;"",[1]sbb_raw_data!$J341,"")</f>
        <v/>
      </c>
      <c r="I342" s="3" t="str">
        <f>IF(B342&lt;&gt;"",[1]sbb_raw_data!$H341,"")</f>
        <v/>
      </c>
      <c r="J342" s="3" t="str">
        <f>IF(B342&lt;&gt;"",IF([1]sbb_raw_data!$C341="EDE","XETA","Please fill in Segment MIC manually."),"")</f>
        <v/>
      </c>
      <c r="K342" s="12" t="str">
        <f t="shared" si="38"/>
        <v/>
      </c>
      <c r="L342" s="12" t="str">
        <f t="shared" si="39"/>
        <v/>
      </c>
      <c r="N342" s="3"/>
      <c r="O342" s="3"/>
      <c r="P342" s="3"/>
    </row>
    <row r="343" spans="1:17" hidden="1" x14ac:dyDescent="0.3">
      <c r="A343" s="5"/>
      <c r="B343" s="20" t="str">
        <f>IF([1]sbb_raw_data!$L342&lt;&gt;"",MID([1]sbb_raw_data!$L342,4,19),"")</f>
        <v/>
      </c>
      <c r="C343" s="12" t="str">
        <f>IF(AND(B343&lt;&gt;"",[1]sbb_raw_data!$O342=""),VLOOKUP(VLOOKUP(P343,N$3:O$1000,2,FALSE),[2]XetraUserIDs!$A$2:$B$12,2,FALSE),"")</f>
        <v/>
      </c>
      <c r="D343" s="12" t="str">
        <f t="shared" si="36"/>
        <v/>
      </c>
      <c r="E343" s="12" t="str">
        <f t="shared" si="37"/>
        <v/>
      </c>
      <c r="F343" s="17" t="str">
        <f>IF(B343&lt;&gt;"",CONCATENATE(MID([1]sbb_raw_data!$A342,7,4),"-",MID([1]sbb_raw_data!$A342,4,2),"-",LEFT([1]sbb_raw_data!$A342,2),"T",RIGHT([1]sbb_raw_data!$A342,15),"Z"),"")</f>
        <v/>
      </c>
      <c r="G343" s="3" t="str">
        <f>IF(B343&lt;&gt;"",[1]sbb_raw_data!$I342,"")</f>
        <v/>
      </c>
      <c r="H343" s="9" t="str">
        <f>IF(B343&lt;&gt;"",[1]sbb_raw_data!$J342,"")</f>
        <v/>
      </c>
      <c r="I343" s="3" t="str">
        <f>IF(B343&lt;&gt;"",[1]sbb_raw_data!$H342,"")</f>
        <v/>
      </c>
      <c r="J343" s="3" t="str">
        <f>IF(B343&lt;&gt;"",IF([1]sbb_raw_data!$C342="EDE","XETA","Please fill in Segment MIC manually."),"")</f>
        <v/>
      </c>
      <c r="K343" s="12" t="str">
        <f t="shared" si="38"/>
        <v/>
      </c>
      <c r="L343" s="12" t="str">
        <f t="shared" si="39"/>
        <v/>
      </c>
      <c r="N343" s="3">
        <f>IF(B343&lt;&gt;"","",[1]sbb_raw_data!$N342)</f>
        <v>0</v>
      </c>
      <c r="O343" s="3">
        <f>[1]sbb_raw_data!$M342</f>
        <v>0</v>
      </c>
      <c r="P343" s="3">
        <f>[1]sbb_raw_data!$N342</f>
        <v>0</v>
      </c>
      <c r="Q343">
        <f t="shared" ref="Q343:Q360" si="41">IFERROR(G343*H343,0)</f>
        <v>0</v>
      </c>
    </row>
    <row r="344" spans="1:17" hidden="1" x14ac:dyDescent="0.3">
      <c r="A344" s="5"/>
      <c r="B344" s="20" t="str">
        <f>IF([1]sbb_raw_data!$L343&lt;&gt;"",MID([1]sbb_raw_data!$L343,4,19),"")</f>
        <v/>
      </c>
      <c r="C344" s="12" t="str">
        <f>IF(AND(B344&lt;&gt;"",[1]sbb_raw_data!$O343=""),VLOOKUP(VLOOKUP(P344,N$3:O$1000,2,FALSE),[2]XetraUserIDs!$A$2:$B$12,2,FALSE),"")</f>
        <v/>
      </c>
      <c r="D344" s="12" t="str">
        <f t="shared" si="36"/>
        <v/>
      </c>
      <c r="E344" s="12" t="str">
        <f t="shared" si="37"/>
        <v/>
      </c>
      <c r="F344" s="17" t="str">
        <f>IF(B344&lt;&gt;"",CONCATENATE(MID([1]sbb_raw_data!$A343,7,4),"-",MID([1]sbb_raw_data!$A343,4,2),"-",LEFT([1]sbb_raw_data!$A343,2),"T",RIGHT([1]sbb_raw_data!$A343,15),"Z"),"")</f>
        <v/>
      </c>
      <c r="G344" s="3" t="str">
        <f>IF(B344&lt;&gt;"",[1]sbb_raw_data!$I343,"")</f>
        <v/>
      </c>
      <c r="H344" s="9" t="str">
        <f>IF(B344&lt;&gt;"",[1]sbb_raw_data!$J343,"")</f>
        <v/>
      </c>
      <c r="I344" s="3" t="str">
        <f>IF(B344&lt;&gt;"",[1]sbb_raw_data!$H343,"")</f>
        <v/>
      </c>
      <c r="J344" s="3" t="str">
        <f>IF(B344&lt;&gt;"",IF([1]sbb_raw_data!$C343="EDE","XETA","Please fill in Segment MIC manually."),"")</f>
        <v/>
      </c>
      <c r="K344" s="12" t="str">
        <f t="shared" si="38"/>
        <v/>
      </c>
      <c r="L344" s="12" t="str">
        <f t="shared" si="39"/>
        <v/>
      </c>
      <c r="N344" s="3">
        <f>IF(B344&lt;&gt;"","",[1]sbb_raw_data!$N343)</f>
        <v>0</v>
      </c>
      <c r="O344" s="3">
        <f>[1]sbb_raw_data!$M343</f>
        <v>0</v>
      </c>
      <c r="P344" s="3">
        <f>[1]sbb_raw_data!$N343</f>
        <v>0</v>
      </c>
      <c r="Q344">
        <f t="shared" si="41"/>
        <v>0</v>
      </c>
    </row>
    <row r="345" spans="1:17" hidden="1" x14ac:dyDescent="0.3">
      <c r="A345" s="5"/>
      <c r="B345" s="20" t="str">
        <f>IF([1]sbb_raw_data!$L344&lt;&gt;"",MID([1]sbb_raw_data!$L344,4,19),"")</f>
        <v/>
      </c>
      <c r="C345" s="12" t="str">
        <f>IF(AND(B345&lt;&gt;"",[1]sbb_raw_data!$O344=""),VLOOKUP(VLOOKUP(P345,N$3:O$1000,2,FALSE),[2]XetraUserIDs!$A$2:$B$12,2,FALSE),"")</f>
        <v/>
      </c>
      <c r="D345" s="12" t="str">
        <f t="shared" si="36"/>
        <v/>
      </c>
      <c r="E345" s="12" t="str">
        <f t="shared" si="37"/>
        <v/>
      </c>
      <c r="F345" s="17" t="str">
        <f>IF(B345&lt;&gt;"",CONCATENATE(MID([1]sbb_raw_data!$A344,7,4),"-",MID([1]sbb_raw_data!$A344,4,2),"-",LEFT([1]sbb_raw_data!$A344,2),"T",RIGHT([1]sbb_raw_data!$A344,15),"Z"),"")</f>
        <v/>
      </c>
      <c r="G345" s="3" t="str">
        <f>IF(B345&lt;&gt;"",[1]sbb_raw_data!$I344,"")</f>
        <v/>
      </c>
      <c r="H345" s="9" t="str">
        <f>IF(B345&lt;&gt;"",[1]sbb_raw_data!$J344,"")</f>
        <v/>
      </c>
      <c r="I345" s="3" t="str">
        <f>IF(B345&lt;&gt;"",[1]sbb_raw_data!$H344,"")</f>
        <v/>
      </c>
      <c r="J345" s="3" t="str">
        <f>IF(B345&lt;&gt;"",IF([1]sbb_raw_data!$C344="EDE","XETA","Please fill in Segment MIC manually."),"")</f>
        <v/>
      </c>
      <c r="K345" s="12" t="str">
        <f t="shared" si="38"/>
        <v/>
      </c>
      <c r="L345" s="12" t="str">
        <f t="shared" si="39"/>
        <v/>
      </c>
      <c r="N345" s="3">
        <f>IF(B345&lt;&gt;"","",[1]sbb_raw_data!$N344)</f>
        <v>0</v>
      </c>
      <c r="O345" s="3">
        <f>[1]sbb_raw_data!$M344</f>
        <v>0</v>
      </c>
      <c r="P345" s="3">
        <f>[1]sbb_raw_data!$N344</f>
        <v>0</v>
      </c>
      <c r="Q345">
        <f t="shared" si="41"/>
        <v>0</v>
      </c>
    </row>
    <row r="346" spans="1:17" hidden="1" x14ac:dyDescent="0.3">
      <c r="A346" s="5"/>
      <c r="B346" s="20" t="str">
        <f>IF([1]sbb_raw_data!$L345&lt;&gt;"",MID([1]sbb_raw_data!$L345,4,19),"")</f>
        <v/>
      </c>
      <c r="C346" s="12" t="str">
        <f>IF(AND(B346&lt;&gt;"",[1]sbb_raw_data!$O345=""),VLOOKUP(VLOOKUP(P346,N$3:O$1000,2,FALSE),[2]XetraUserIDs!$A$2:$B$12,2,FALSE),"")</f>
        <v/>
      </c>
      <c r="D346" s="12" t="str">
        <f t="shared" si="36"/>
        <v/>
      </c>
      <c r="E346" s="12" t="str">
        <f t="shared" si="37"/>
        <v/>
      </c>
      <c r="F346" s="17" t="str">
        <f>IF(B346&lt;&gt;"",CONCATENATE(MID([1]sbb_raw_data!$A345,7,4),"-",MID([1]sbb_raw_data!$A345,4,2),"-",LEFT([1]sbb_raw_data!$A345,2),"T",RIGHT([1]sbb_raw_data!$A345,15),"Z"),"")</f>
        <v/>
      </c>
      <c r="G346" s="3" t="str">
        <f>IF(B346&lt;&gt;"",[1]sbb_raw_data!$I345,"")</f>
        <v/>
      </c>
      <c r="H346" s="9" t="str">
        <f>IF(B346&lt;&gt;"",[1]sbb_raw_data!$J345,"")</f>
        <v/>
      </c>
      <c r="I346" s="3" t="str">
        <f>IF(B346&lt;&gt;"",[1]sbb_raw_data!$H345,"")</f>
        <v/>
      </c>
      <c r="J346" s="3" t="str">
        <f>IF(B346&lt;&gt;"",IF([1]sbb_raw_data!$C345="EDE","XETA","Please fill in Segment MIC manually."),"")</f>
        <v/>
      </c>
      <c r="K346" s="12" t="str">
        <f t="shared" si="38"/>
        <v/>
      </c>
      <c r="L346" s="12" t="str">
        <f t="shared" si="39"/>
        <v/>
      </c>
      <c r="N346" s="3">
        <f>IF(B346&lt;&gt;"","",[1]sbb_raw_data!$N345)</f>
        <v>0</v>
      </c>
      <c r="O346" s="3">
        <f>[1]sbb_raw_data!$M345</f>
        <v>0</v>
      </c>
      <c r="P346" s="3">
        <f>[1]sbb_raw_data!$N345</f>
        <v>0</v>
      </c>
      <c r="Q346">
        <f t="shared" si="41"/>
        <v>0</v>
      </c>
    </row>
    <row r="347" spans="1:17" hidden="1" x14ac:dyDescent="0.3">
      <c r="A347" s="5"/>
      <c r="B347" s="20" t="str">
        <f>IF([1]sbb_raw_data!$L346&lt;&gt;"",MID([1]sbb_raw_data!$L346,4,19),"")</f>
        <v/>
      </c>
      <c r="C347" s="12" t="str">
        <f>IF(AND(B347&lt;&gt;"",[1]sbb_raw_data!$O346=""),VLOOKUP(VLOOKUP(P347,N$3:O$1000,2,FALSE),[2]XetraUserIDs!$A$2:$B$12,2,FALSE),"")</f>
        <v/>
      </c>
      <c r="D347" s="12" t="str">
        <f t="shared" si="36"/>
        <v/>
      </c>
      <c r="E347" s="12" t="str">
        <f t="shared" si="37"/>
        <v/>
      </c>
      <c r="F347" s="17" t="str">
        <f>IF(B347&lt;&gt;"",CONCATENATE(MID([1]sbb_raw_data!$A346,7,4),"-",MID([1]sbb_raw_data!$A346,4,2),"-",LEFT([1]sbb_raw_data!$A346,2),"T",RIGHT([1]sbb_raw_data!$A346,15),"Z"),"")</f>
        <v/>
      </c>
      <c r="G347" s="3" t="str">
        <f>IF(B347&lt;&gt;"",[1]sbb_raw_data!$I346,"")</f>
        <v/>
      </c>
      <c r="H347" s="9" t="str">
        <f>IF(B347&lt;&gt;"",[1]sbb_raw_data!$J346,"")</f>
        <v/>
      </c>
      <c r="I347" s="3" t="str">
        <f>IF(B347&lt;&gt;"",[1]sbb_raw_data!$H346,"")</f>
        <v/>
      </c>
      <c r="J347" s="3" t="str">
        <f>IF(B347&lt;&gt;"",IF([1]sbb_raw_data!$C346="EDE","XETA","Please fill in Segment MIC manually."),"")</f>
        <v/>
      </c>
      <c r="K347" s="12" t="str">
        <f t="shared" si="38"/>
        <v/>
      </c>
      <c r="L347" s="12" t="str">
        <f t="shared" si="39"/>
        <v/>
      </c>
      <c r="N347" s="3">
        <f>IF(B347&lt;&gt;"","",[1]sbb_raw_data!$N346)</f>
        <v>0</v>
      </c>
      <c r="O347" s="3">
        <f>[1]sbb_raw_data!$M346</f>
        <v>0</v>
      </c>
      <c r="P347" s="3">
        <f>[1]sbb_raw_data!$N346</f>
        <v>0</v>
      </c>
      <c r="Q347">
        <f t="shared" si="41"/>
        <v>0</v>
      </c>
    </row>
    <row r="348" spans="1:17" hidden="1" x14ac:dyDescent="0.3">
      <c r="A348" s="5"/>
      <c r="B348" s="20" t="str">
        <f>IF([1]sbb_raw_data!$L347&lt;&gt;"",MID([1]sbb_raw_data!$L347,4,19),"")</f>
        <v/>
      </c>
      <c r="C348" s="12" t="str">
        <f>IF(AND(B348&lt;&gt;"",[1]sbb_raw_data!$O347=""),VLOOKUP(VLOOKUP(P348,N$3:O$1000,2,FALSE),[2]XetraUserIDs!$A$2:$B$12,2,FALSE),"")</f>
        <v/>
      </c>
      <c r="D348" s="12" t="str">
        <f t="shared" si="36"/>
        <v/>
      </c>
      <c r="E348" s="12" t="str">
        <f t="shared" si="37"/>
        <v/>
      </c>
      <c r="F348" s="17" t="str">
        <f>IF(B348&lt;&gt;"",CONCATENATE(MID([1]sbb_raw_data!$A347,7,4),"-",MID([1]sbb_raw_data!$A347,4,2),"-",LEFT([1]sbb_raw_data!$A347,2),"T",RIGHT([1]sbb_raw_data!$A347,15),"Z"),"")</f>
        <v/>
      </c>
      <c r="G348" s="3" t="str">
        <f>IF(B348&lt;&gt;"",[1]sbb_raw_data!$I347,"")</f>
        <v/>
      </c>
      <c r="H348" s="9" t="str">
        <f>IF(B348&lt;&gt;"",[1]sbb_raw_data!$J347,"")</f>
        <v/>
      </c>
      <c r="I348" s="3" t="str">
        <f>IF(B348&lt;&gt;"",[1]sbb_raw_data!$H347,"")</f>
        <v/>
      </c>
      <c r="J348" s="3" t="str">
        <f>IF(B348&lt;&gt;"",IF([1]sbb_raw_data!$C347="EDE","XETA","Please fill in Segment MIC manually."),"")</f>
        <v/>
      </c>
      <c r="K348" s="12" t="str">
        <f t="shared" si="38"/>
        <v/>
      </c>
      <c r="L348" s="12" t="str">
        <f t="shared" si="39"/>
        <v/>
      </c>
      <c r="N348" s="3">
        <f>IF(B348&lt;&gt;"","",[1]sbb_raw_data!$N347)</f>
        <v>0</v>
      </c>
      <c r="O348" s="3">
        <f>[1]sbb_raw_data!$M347</f>
        <v>0</v>
      </c>
      <c r="P348" s="3">
        <f>[1]sbb_raw_data!$N347</f>
        <v>0</v>
      </c>
      <c r="Q348">
        <f t="shared" si="41"/>
        <v>0</v>
      </c>
    </row>
    <row r="349" spans="1:17" hidden="1" x14ac:dyDescent="0.3">
      <c r="A349" s="5"/>
      <c r="B349" s="20" t="str">
        <f>IF([1]sbb_raw_data!$L348&lt;&gt;"",MID([1]sbb_raw_data!$L348,4,19),"")</f>
        <v/>
      </c>
      <c r="C349" s="12" t="str">
        <f>IF(AND(B349&lt;&gt;"",[1]sbb_raw_data!$O348=""),VLOOKUP(VLOOKUP(P349,N$3:O$1000,2,FALSE),[2]XetraUserIDs!$A$2:$B$12,2,FALSE),"")</f>
        <v/>
      </c>
      <c r="D349" s="12" t="str">
        <f t="shared" si="36"/>
        <v/>
      </c>
      <c r="E349" s="12" t="str">
        <f t="shared" si="37"/>
        <v/>
      </c>
      <c r="F349" s="17" t="str">
        <f>IF(B349&lt;&gt;"",CONCATENATE(MID([1]sbb_raw_data!$A348,7,4),"-",MID([1]sbb_raw_data!$A348,4,2),"-",LEFT([1]sbb_raw_data!$A348,2),"T",RIGHT([1]sbb_raw_data!$A348,15),"Z"),"")</f>
        <v/>
      </c>
      <c r="G349" s="3" t="str">
        <f>IF(B349&lt;&gt;"",[1]sbb_raw_data!$I348,"")</f>
        <v/>
      </c>
      <c r="H349" s="9" t="str">
        <f>IF(B349&lt;&gt;"",[1]sbb_raw_data!$J348,"")</f>
        <v/>
      </c>
      <c r="I349" s="3" t="str">
        <f>IF(B349&lt;&gt;"",[1]sbb_raw_data!$H348,"")</f>
        <v/>
      </c>
      <c r="J349" s="3" t="str">
        <f>IF(B349&lt;&gt;"",IF([1]sbb_raw_data!$C348="EDE","XETA","Please fill in Segment MIC manually."),"")</f>
        <v/>
      </c>
      <c r="K349" s="12" t="str">
        <f t="shared" si="38"/>
        <v/>
      </c>
      <c r="L349" s="12" t="str">
        <f t="shared" si="39"/>
        <v/>
      </c>
      <c r="N349" s="3">
        <f>IF(B349&lt;&gt;"","",[1]sbb_raw_data!$N348)</f>
        <v>0</v>
      </c>
      <c r="O349" s="3">
        <f>[1]sbb_raw_data!$M348</f>
        <v>0</v>
      </c>
      <c r="P349" s="3">
        <f>[1]sbb_raw_data!$N348</f>
        <v>0</v>
      </c>
      <c r="Q349">
        <f t="shared" si="41"/>
        <v>0</v>
      </c>
    </row>
    <row r="350" spans="1:17" hidden="1" x14ac:dyDescent="0.3">
      <c r="A350" s="5"/>
      <c r="B350" s="20" t="str">
        <f>IF([1]sbb_raw_data!$L349&lt;&gt;"",MID([1]sbb_raw_data!$L349,4,19),"")</f>
        <v/>
      </c>
      <c r="C350" s="12" t="str">
        <f>IF(AND(B350&lt;&gt;"",[1]sbb_raw_data!$O349=""),VLOOKUP(VLOOKUP(P350,N$3:O$1000,2,FALSE),[2]XetraUserIDs!$A$2:$B$12,2,FALSE),"")</f>
        <v/>
      </c>
      <c r="D350" s="12" t="str">
        <f t="shared" si="36"/>
        <v/>
      </c>
      <c r="E350" s="12" t="str">
        <f t="shared" si="37"/>
        <v/>
      </c>
      <c r="F350" s="17" t="str">
        <f>IF(B350&lt;&gt;"",CONCATENATE(MID([1]sbb_raw_data!$A349,7,4),"-",MID([1]sbb_raw_data!$A349,4,2),"-",LEFT([1]sbb_raw_data!$A349,2),"T",RIGHT([1]sbb_raw_data!$A349,15),"Z"),"")</f>
        <v/>
      </c>
      <c r="G350" s="3" t="str">
        <f>IF(B350&lt;&gt;"",[1]sbb_raw_data!$I349,"")</f>
        <v/>
      </c>
      <c r="H350" s="9" t="str">
        <f>IF(B350&lt;&gt;"",[1]sbb_raw_data!$J349,"")</f>
        <v/>
      </c>
      <c r="I350" s="3" t="str">
        <f>IF(B350&lt;&gt;"",[1]sbb_raw_data!$H349,"")</f>
        <v/>
      </c>
      <c r="J350" s="3" t="str">
        <f>IF(B350&lt;&gt;"",IF([1]sbb_raw_data!$C349="EDE","XETA","Please fill in Segment MIC manually."),"")</f>
        <v/>
      </c>
      <c r="K350" s="12" t="str">
        <f t="shared" si="38"/>
        <v/>
      </c>
      <c r="L350" s="12" t="str">
        <f t="shared" si="39"/>
        <v/>
      </c>
      <c r="N350" s="3">
        <f>IF(B350&lt;&gt;"","",[1]sbb_raw_data!$N349)</f>
        <v>0</v>
      </c>
      <c r="O350" s="3">
        <f>[1]sbb_raw_data!$M349</f>
        <v>0</v>
      </c>
      <c r="P350" s="3">
        <f>[1]sbb_raw_data!$N349</f>
        <v>0</v>
      </c>
      <c r="Q350">
        <f t="shared" si="41"/>
        <v>0</v>
      </c>
    </row>
    <row r="351" spans="1:17" hidden="1" x14ac:dyDescent="0.3">
      <c r="A351" s="5"/>
      <c r="B351" s="20" t="str">
        <f>IF([1]sbb_raw_data!$L350&lt;&gt;"",MID([1]sbb_raw_data!$L350,4,19),"")</f>
        <v/>
      </c>
      <c r="C351" s="12" t="str">
        <f>IF(AND(B351&lt;&gt;"",[1]sbb_raw_data!$O350=""),VLOOKUP(VLOOKUP(P351,N$3:O$1000,2,FALSE),[2]XetraUserIDs!$A$2:$B$12,2,FALSE),"")</f>
        <v/>
      </c>
      <c r="D351" s="12" t="str">
        <f t="shared" si="36"/>
        <v/>
      </c>
      <c r="E351" s="12" t="str">
        <f t="shared" si="37"/>
        <v/>
      </c>
      <c r="F351" s="17" t="str">
        <f>IF(B351&lt;&gt;"",CONCATENATE(MID([1]sbb_raw_data!$A350,7,4),"-",MID([1]sbb_raw_data!$A350,4,2),"-",LEFT([1]sbb_raw_data!$A350,2),"T",RIGHT([1]sbb_raw_data!$A350,15),"Z"),"")</f>
        <v/>
      </c>
      <c r="G351" s="3" t="str">
        <f>IF(B351&lt;&gt;"",[1]sbb_raw_data!$I350,"")</f>
        <v/>
      </c>
      <c r="H351" s="9" t="str">
        <f>IF(B351&lt;&gt;"",[1]sbb_raw_data!$J350,"")</f>
        <v/>
      </c>
      <c r="I351" s="3" t="str">
        <f>IF(B351&lt;&gt;"",[1]sbb_raw_data!$H350,"")</f>
        <v/>
      </c>
      <c r="J351" s="3" t="str">
        <f>IF(B351&lt;&gt;"",IF([1]sbb_raw_data!$C350="EDE","XETA","Please fill in Segment MIC manually."),"")</f>
        <v/>
      </c>
      <c r="K351" s="12" t="str">
        <f t="shared" si="38"/>
        <v/>
      </c>
      <c r="L351" s="12" t="str">
        <f t="shared" si="39"/>
        <v/>
      </c>
      <c r="N351" s="3">
        <f>IF(B351&lt;&gt;"","",[1]sbb_raw_data!$N350)</f>
        <v>0</v>
      </c>
      <c r="O351" s="3">
        <f>[1]sbb_raw_data!$M350</f>
        <v>0</v>
      </c>
      <c r="P351" s="3">
        <f>[1]sbb_raw_data!$N350</f>
        <v>0</v>
      </c>
      <c r="Q351">
        <f t="shared" si="41"/>
        <v>0</v>
      </c>
    </row>
    <row r="352" spans="1:17" hidden="1" x14ac:dyDescent="0.3">
      <c r="A352" s="5"/>
      <c r="B352" s="20" t="str">
        <f>IF([1]sbb_raw_data!$L351&lt;&gt;"",MID([1]sbb_raw_data!$L351,4,19),"")</f>
        <v/>
      </c>
      <c r="C352" s="12" t="str">
        <f>IF(AND(B352&lt;&gt;"",[1]sbb_raw_data!$O351=""),VLOOKUP(VLOOKUP(P352,N$3:O$1000,2,FALSE),[2]XetraUserIDs!$A$2:$B$12,2,FALSE),"")</f>
        <v/>
      </c>
      <c r="D352" s="12" t="str">
        <f t="shared" si="36"/>
        <v/>
      </c>
      <c r="E352" s="12" t="str">
        <f t="shared" si="37"/>
        <v/>
      </c>
      <c r="F352" s="17" t="str">
        <f>IF(B352&lt;&gt;"",CONCATENATE(MID([1]sbb_raw_data!$A351,7,4),"-",MID([1]sbb_raw_data!$A351,4,2),"-",LEFT([1]sbb_raw_data!$A351,2),"T",RIGHT([1]sbb_raw_data!$A351,15),"Z"),"")</f>
        <v/>
      </c>
      <c r="G352" s="3" t="str">
        <f>IF(B352&lt;&gt;"",[1]sbb_raw_data!$I351,"")</f>
        <v/>
      </c>
      <c r="H352" s="9" t="str">
        <f>IF(B352&lt;&gt;"",[1]sbb_raw_data!$J351,"")</f>
        <v/>
      </c>
      <c r="I352" s="3" t="str">
        <f>IF(B352&lt;&gt;"",[1]sbb_raw_data!$H351,"")</f>
        <v/>
      </c>
      <c r="J352" s="3" t="str">
        <f>IF(B352&lt;&gt;"",IF([1]sbb_raw_data!$C351="EDE","XETA","Please fill in Segment MIC manually."),"")</f>
        <v/>
      </c>
      <c r="K352" s="12" t="str">
        <f t="shared" si="38"/>
        <v/>
      </c>
      <c r="L352" s="12" t="str">
        <f t="shared" si="39"/>
        <v/>
      </c>
      <c r="N352" s="3">
        <f>IF(B352&lt;&gt;"","",[1]sbb_raw_data!$N351)</f>
        <v>0</v>
      </c>
      <c r="O352" s="3">
        <f>[1]sbb_raw_data!$M351</f>
        <v>0</v>
      </c>
      <c r="P352" s="3">
        <f>[1]sbb_raw_data!$N351</f>
        <v>0</v>
      </c>
      <c r="Q352">
        <f t="shared" si="41"/>
        <v>0</v>
      </c>
    </row>
    <row r="353" spans="1:17" hidden="1" x14ac:dyDescent="0.3">
      <c r="A353" s="5"/>
      <c r="B353" s="20" t="str">
        <f>IF([1]sbb_raw_data!$L352&lt;&gt;"",MID([1]sbb_raw_data!$L352,4,19),"")</f>
        <v/>
      </c>
      <c r="C353" s="12" t="str">
        <f>IF(AND(B353&lt;&gt;"",[1]sbb_raw_data!$O352=""),VLOOKUP(VLOOKUP(P353,N$3:O$1000,2,FALSE),[2]XetraUserIDs!$A$2:$B$12,2,FALSE),"")</f>
        <v/>
      </c>
      <c r="D353" s="12" t="str">
        <f t="shared" si="36"/>
        <v/>
      </c>
      <c r="E353" s="12" t="str">
        <f t="shared" si="37"/>
        <v/>
      </c>
      <c r="F353" s="17" t="str">
        <f>IF(B353&lt;&gt;"",CONCATENATE(MID([1]sbb_raw_data!$A352,7,4),"-",MID([1]sbb_raw_data!$A352,4,2),"-",LEFT([1]sbb_raw_data!$A352,2),"T",RIGHT([1]sbb_raw_data!$A352,15),"Z"),"")</f>
        <v/>
      </c>
      <c r="G353" s="3" t="str">
        <f>IF(B353&lt;&gt;"",[1]sbb_raw_data!$I352,"")</f>
        <v/>
      </c>
      <c r="H353" s="9" t="str">
        <f>IF(B353&lt;&gt;"",[1]sbb_raw_data!$J352,"")</f>
        <v/>
      </c>
      <c r="I353" s="3" t="str">
        <f>IF(B353&lt;&gt;"",[1]sbb_raw_data!$H352,"")</f>
        <v/>
      </c>
      <c r="J353" s="3" t="str">
        <f>IF(B353&lt;&gt;"",IF([1]sbb_raw_data!$C352="EDE","XETA","Please fill in Segment MIC manually."),"")</f>
        <v/>
      </c>
      <c r="K353" s="12" t="str">
        <f t="shared" si="38"/>
        <v/>
      </c>
      <c r="L353" s="12" t="str">
        <f t="shared" si="39"/>
        <v/>
      </c>
      <c r="N353" s="3">
        <f>IF(B353&lt;&gt;"","",[1]sbb_raw_data!$N352)</f>
        <v>0</v>
      </c>
      <c r="O353" s="3">
        <f>[1]sbb_raw_data!$M352</f>
        <v>0</v>
      </c>
      <c r="P353" s="3">
        <f>[1]sbb_raw_data!$N352</f>
        <v>0</v>
      </c>
      <c r="Q353">
        <f t="shared" si="41"/>
        <v>0</v>
      </c>
    </row>
    <row r="354" spans="1:17" hidden="1" x14ac:dyDescent="0.3">
      <c r="A354" s="5"/>
      <c r="B354" s="20" t="str">
        <f>IF([1]sbb_raw_data!$L353&lt;&gt;"",MID([1]sbb_raw_data!$L353,4,19),"")</f>
        <v/>
      </c>
      <c r="C354" s="12" t="str">
        <f>IF(AND(B354&lt;&gt;"",[1]sbb_raw_data!$O353=""),VLOOKUP(VLOOKUP(P354,N$3:O$1000,2,FALSE),[2]XetraUserIDs!$A$2:$B$12,2,FALSE),"")</f>
        <v/>
      </c>
      <c r="D354" s="12" t="str">
        <f t="shared" si="36"/>
        <v/>
      </c>
      <c r="E354" s="12" t="str">
        <f t="shared" si="37"/>
        <v/>
      </c>
      <c r="F354" s="17" t="str">
        <f>IF(B354&lt;&gt;"",CONCATENATE(MID([1]sbb_raw_data!$A353,7,4),"-",MID([1]sbb_raw_data!$A353,4,2),"-",LEFT([1]sbb_raw_data!$A353,2),"T",RIGHT([1]sbb_raw_data!$A353,15),"Z"),"")</f>
        <v/>
      </c>
      <c r="G354" s="3" t="str">
        <f>IF(B354&lt;&gt;"",[1]sbb_raw_data!$I353,"")</f>
        <v/>
      </c>
      <c r="H354" s="9" t="str">
        <f>IF(B354&lt;&gt;"",[1]sbb_raw_data!$J353,"")</f>
        <v/>
      </c>
      <c r="I354" s="3" t="str">
        <f>IF(B354&lt;&gt;"",[1]sbb_raw_data!$H353,"")</f>
        <v/>
      </c>
      <c r="J354" s="3" t="str">
        <f>IF(B354&lt;&gt;"",IF([1]sbb_raw_data!$C353="EDE","XETA","Please fill in Segment MIC manually."),"")</f>
        <v/>
      </c>
      <c r="K354" s="12" t="str">
        <f t="shared" si="38"/>
        <v/>
      </c>
      <c r="L354" s="12" t="str">
        <f t="shared" si="39"/>
        <v/>
      </c>
      <c r="N354" s="3">
        <f>IF(B354&lt;&gt;"","",[1]sbb_raw_data!$N353)</f>
        <v>0</v>
      </c>
      <c r="O354" s="3">
        <f>[1]sbb_raw_data!$M353</f>
        <v>0</v>
      </c>
      <c r="P354" s="3">
        <f>[1]sbb_raw_data!$N353</f>
        <v>0</v>
      </c>
      <c r="Q354">
        <f t="shared" si="41"/>
        <v>0</v>
      </c>
    </row>
    <row r="355" spans="1:17" hidden="1" x14ac:dyDescent="0.3">
      <c r="A355" s="5"/>
      <c r="B355" s="20" t="str">
        <f>IF([1]sbb_raw_data!$L354&lt;&gt;"",MID([1]sbb_raw_data!$L354,4,19),"")</f>
        <v/>
      </c>
      <c r="C355" s="12" t="str">
        <f>IF(AND(B355&lt;&gt;"",[1]sbb_raw_data!$O354=""),VLOOKUP(VLOOKUP(P355,N$3:O$1000,2,FALSE),[2]XetraUserIDs!$A$2:$B$12,2,FALSE),"")</f>
        <v/>
      </c>
      <c r="D355" s="12" t="str">
        <f t="shared" si="36"/>
        <v/>
      </c>
      <c r="E355" s="12" t="str">
        <f t="shared" si="37"/>
        <v/>
      </c>
      <c r="F355" s="17" t="str">
        <f>IF(B355&lt;&gt;"",CONCATENATE(MID([1]sbb_raw_data!$A354,7,4),"-",MID([1]sbb_raw_data!$A354,4,2),"-",LEFT([1]sbb_raw_data!$A354,2),"T",RIGHT([1]sbb_raw_data!$A354,15),"Z"),"")</f>
        <v/>
      </c>
      <c r="G355" s="3" t="str">
        <f>IF(B355&lt;&gt;"",[1]sbb_raw_data!$I354,"")</f>
        <v/>
      </c>
      <c r="H355" s="9" t="str">
        <f>IF(B355&lt;&gt;"",[1]sbb_raw_data!$J354,"")</f>
        <v/>
      </c>
      <c r="I355" s="3" t="str">
        <f>IF(B355&lt;&gt;"",[1]sbb_raw_data!$H354,"")</f>
        <v/>
      </c>
      <c r="J355" s="3" t="str">
        <f>IF(B355&lt;&gt;"",IF([1]sbb_raw_data!$C354="EDE","XETA","Please fill in Segment MIC manually."),"")</f>
        <v/>
      </c>
      <c r="K355" s="12" t="str">
        <f t="shared" si="38"/>
        <v/>
      </c>
      <c r="L355" s="12" t="str">
        <f t="shared" si="39"/>
        <v/>
      </c>
      <c r="N355" s="3">
        <f>IF(B355&lt;&gt;"","",[1]sbb_raw_data!$N354)</f>
        <v>0</v>
      </c>
      <c r="O355" s="3">
        <f>[1]sbb_raw_data!$M354</f>
        <v>0</v>
      </c>
      <c r="P355" s="3">
        <f>[1]sbb_raw_data!$N354</f>
        <v>0</v>
      </c>
      <c r="Q355">
        <f t="shared" si="41"/>
        <v>0</v>
      </c>
    </row>
    <row r="356" spans="1:17" hidden="1" x14ac:dyDescent="0.3">
      <c r="A356" s="5"/>
      <c r="B356" s="20" t="str">
        <f>IF([1]sbb_raw_data!$L355&lt;&gt;"",MID([1]sbb_raw_data!$L355,4,19),"")</f>
        <v/>
      </c>
      <c r="C356" s="12" t="str">
        <f>IF(AND(B356&lt;&gt;"",[1]sbb_raw_data!$O355=""),VLOOKUP(VLOOKUP(P356,N$3:O$1000,2,FALSE),[2]XetraUserIDs!$A$2:$B$12,2,FALSE),"")</f>
        <v/>
      </c>
      <c r="D356" s="12" t="str">
        <f t="shared" si="36"/>
        <v/>
      </c>
      <c r="E356" s="12" t="str">
        <f t="shared" si="37"/>
        <v/>
      </c>
      <c r="F356" s="17" t="str">
        <f>IF(B356&lt;&gt;"",CONCATENATE(MID([1]sbb_raw_data!$A355,7,4),"-",MID([1]sbb_raw_data!$A355,4,2),"-",LEFT([1]sbb_raw_data!$A355,2),"T",RIGHT([1]sbb_raw_data!$A355,15),"Z"),"")</f>
        <v/>
      </c>
      <c r="G356" s="3" t="str">
        <f>IF(B356&lt;&gt;"",[1]sbb_raw_data!$I355,"")</f>
        <v/>
      </c>
      <c r="H356" s="9" t="str">
        <f>IF(B356&lt;&gt;"",[1]sbb_raw_data!$J355,"")</f>
        <v/>
      </c>
      <c r="I356" s="3" t="str">
        <f>IF(B356&lt;&gt;"",[1]sbb_raw_data!$H355,"")</f>
        <v/>
      </c>
      <c r="J356" s="3" t="str">
        <f>IF(B356&lt;&gt;"",IF([1]sbb_raw_data!$C355="EDE","XETA","Please fill in Segment MIC manually."),"")</f>
        <v/>
      </c>
      <c r="K356" s="12" t="str">
        <f t="shared" si="38"/>
        <v/>
      </c>
      <c r="L356" s="12" t="str">
        <f t="shared" si="39"/>
        <v/>
      </c>
      <c r="N356" s="3">
        <f>IF(B356&lt;&gt;"","",[1]sbb_raw_data!$N355)</f>
        <v>0</v>
      </c>
      <c r="O356" s="3">
        <f>[1]sbb_raw_data!$M355</f>
        <v>0</v>
      </c>
      <c r="P356" s="3">
        <f>[1]sbb_raw_data!$N355</f>
        <v>0</v>
      </c>
      <c r="Q356">
        <f t="shared" si="41"/>
        <v>0</v>
      </c>
    </row>
    <row r="357" spans="1:17" hidden="1" x14ac:dyDescent="0.3">
      <c r="A357" s="5"/>
      <c r="B357" s="20" t="str">
        <f>IF([1]sbb_raw_data!$L356&lt;&gt;"",MID([1]sbb_raw_data!$L356,4,19),"")</f>
        <v/>
      </c>
      <c r="C357" s="12" t="str">
        <f>IF(AND(B357&lt;&gt;"",[1]sbb_raw_data!$O356=""),VLOOKUP(VLOOKUP(P357,N$3:O$1000,2,FALSE),[2]XetraUserIDs!$A$2:$B$12,2,FALSE),"")</f>
        <v/>
      </c>
      <c r="D357" s="12" t="str">
        <f t="shared" si="36"/>
        <v/>
      </c>
      <c r="E357" s="12" t="str">
        <f t="shared" si="37"/>
        <v/>
      </c>
      <c r="F357" s="17" t="str">
        <f>IF(B357&lt;&gt;"",CONCATENATE(MID([1]sbb_raw_data!$A356,7,4),"-",MID([1]sbb_raw_data!$A356,4,2),"-",LEFT([1]sbb_raw_data!$A356,2),"T",RIGHT([1]sbb_raw_data!$A356,15),"Z"),"")</f>
        <v/>
      </c>
      <c r="G357" s="3" t="str">
        <f>IF(B357&lt;&gt;"",[1]sbb_raw_data!$I356,"")</f>
        <v/>
      </c>
      <c r="H357" s="9" t="str">
        <f>IF(B357&lt;&gt;"",[1]sbb_raw_data!$J356,"")</f>
        <v/>
      </c>
      <c r="I357" s="3" t="str">
        <f>IF(B357&lt;&gt;"",[1]sbb_raw_data!$H356,"")</f>
        <v/>
      </c>
      <c r="J357" s="3" t="str">
        <f>IF(B357&lt;&gt;"",IF([1]sbb_raw_data!$C356="EDE","XETA","Please fill in Segment MIC manually."),"")</f>
        <v/>
      </c>
      <c r="K357" s="12" t="str">
        <f t="shared" si="38"/>
        <v/>
      </c>
      <c r="L357" s="12" t="str">
        <f t="shared" si="39"/>
        <v/>
      </c>
      <c r="N357" s="3">
        <f>IF(B357&lt;&gt;"","",[1]sbb_raw_data!$N356)</f>
        <v>0</v>
      </c>
      <c r="O357" s="3">
        <f>[1]sbb_raw_data!$M356</f>
        <v>0</v>
      </c>
      <c r="P357" s="3">
        <f>[1]sbb_raw_data!$N356</f>
        <v>0</v>
      </c>
      <c r="Q357">
        <f t="shared" si="41"/>
        <v>0</v>
      </c>
    </row>
    <row r="358" spans="1:17" hidden="1" x14ac:dyDescent="0.3">
      <c r="A358" s="5"/>
      <c r="B358" s="20" t="str">
        <f>IF([1]sbb_raw_data!$L357&lt;&gt;"",MID([1]sbb_raw_data!$L357,4,19),"")</f>
        <v/>
      </c>
      <c r="C358" s="12" t="str">
        <f>IF(AND(B358&lt;&gt;"",[1]sbb_raw_data!$O357=""),VLOOKUP(VLOOKUP(P358,N$3:O$1000,2,FALSE),[2]XetraUserIDs!$A$2:$B$12,2,FALSE),"")</f>
        <v/>
      </c>
      <c r="D358" s="12" t="str">
        <f t="shared" si="36"/>
        <v/>
      </c>
      <c r="E358" s="12" t="str">
        <f t="shared" si="37"/>
        <v/>
      </c>
      <c r="F358" s="17" t="str">
        <f>IF(B358&lt;&gt;"",CONCATENATE(MID([1]sbb_raw_data!$A357,7,4),"-",MID([1]sbb_raw_data!$A357,4,2),"-",LEFT([1]sbb_raw_data!$A357,2),"T",RIGHT([1]sbb_raw_data!$A357,15),"Z"),"")</f>
        <v/>
      </c>
      <c r="G358" s="3" t="str">
        <f>IF(B358&lt;&gt;"",[1]sbb_raw_data!$I357,"")</f>
        <v/>
      </c>
      <c r="H358" s="9" t="str">
        <f>IF(B358&lt;&gt;"",[1]sbb_raw_data!$J357,"")</f>
        <v/>
      </c>
      <c r="I358" s="3" t="str">
        <f>IF(B358&lt;&gt;"",[1]sbb_raw_data!$H357,"")</f>
        <v/>
      </c>
      <c r="J358" s="3" t="str">
        <f>IF(B358&lt;&gt;"",IF([1]sbb_raw_data!$C357="EDE","XETA","Please fill in Segment MIC manually."),"")</f>
        <v/>
      </c>
      <c r="K358" s="12" t="str">
        <f t="shared" si="38"/>
        <v/>
      </c>
      <c r="L358" s="12" t="str">
        <f t="shared" si="39"/>
        <v/>
      </c>
      <c r="N358" s="3">
        <f>IF(B358&lt;&gt;"","",[1]sbb_raw_data!$N357)</f>
        <v>0</v>
      </c>
      <c r="O358" s="3">
        <f>[1]sbb_raw_data!$M357</f>
        <v>0</v>
      </c>
      <c r="P358" s="3">
        <f>[1]sbb_raw_data!$N357</f>
        <v>0</v>
      </c>
      <c r="Q358">
        <f t="shared" si="41"/>
        <v>0</v>
      </c>
    </row>
    <row r="359" spans="1:17" hidden="1" x14ac:dyDescent="0.3">
      <c r="A359" s="5"/>
      <c r="B359" s="20" t="str">
        <f>IF([1]sbb_raw_data!$L358&lt;&gt;"",MID([1]sbb_raw_data!$L358,4,19),"")</f>
        <v/>
      </c>
      <c r="C359" s="12" t="str">
        <f>IF(AND(B359&lt;&gt;"",[1]sbb_raw_data!$O358=""),VLOOKUP(VLOOKUP(P359,N$3:O$1000,2,FALSE),[2]XetraUserIDs!$A$2:$B$12,2,FALSE),"")</f>
        <v/>
      </c>
      <c r="D359" s="12" t="str">
        <f t="shared" si="36"/>
        <v/>
      </c>
      <c r="E359" s="12" t="str">
        <f t="shared" si="37"/>
        <v/>
      </c>
      <c r="F359" s="17" t="str">
        <f>IF(B359&lt;&gt;"",CONCATENATE(MID([1]sbb_raw_data!$A358,7,4),"-",MID([1]sbb_raw_data!$A358,4,2),"-",LEFT([1]sbb_raw_data!$A358,2),"T",RIGHT([1]sbb_raw_data!$A358,15),"Z"),"")</f>
        <v/>
      </c>
      <c r="G359" s="3" t="str">
        <f>IF(B359&lt;&gt;"",[1]sbb_raw_data!$I358,"")</f>
        <v/>
      </c>
      <c r="H359" s="9" t="str">
        <f>IF(B359&lt;&gt;"",[1]sbb_raw_data!$J358,"")</f>
        <v/>
      </c>
      <c r="I359" s="3" t="str">
        <f>IF(B359&lt;&gt;"",[1]sbb_raw_data!$H358,"")</f>
        <v/>
      </c>
      <c r="J359" s="3" t="str">
        <f>IF(B359&lt;&gt;"",IF([1]sbb_raw_data!$C358="EDE","XETA","Please fill in Segment MIC manually."),"")</f>
        <v/>
      </c>
      <c r="K359" s="12" t="str">
        <f t="shared" si="38"/>
        <v/>
      </c>
      <c r="L359" s="12" t="str">
        <f t="shared" si="39"/>
        <v/>
      </c>
      <c r="N359" s="3">
        <f>IF(B359&lt;&gt;"","",[1]sbb_raw_data!$N358)</f>
        <v>0</v>
      </c>
      <c r="O359" s="3">
        <f>[1]sbb_raw_data!$M358</f>
        <v>0</v>
      </c>
      <c r="P359" s="3">
        <f>[1]sbb_raw_data!$N358</f>
        <v>0</v>
      </c>
      <c r="Q359">
        <f t="shared" si="41"/>
        <v>0</v>
      </c>
    </row>
    <row r="360" spans="1:17" hidden="1" x14ac:dyDescent="0.3">
      <c r="A360" s="5"/>
      <c r="B360" s="20" t="str">
        <f>IF([1]sbb_raw_data!$L359&lt;&gt;"",MID([1]sbb_raw_data!$L359,4,19),"")</f>
        <v/>
      </c>
      <c r="C360" s="12" t="str">
        <f>IF(AND(B360&lt;&gt;"",[1]sbb_raw_data!$O359=""),VLOOKUP(VLOOKUP(P360,N$3:O$1000,2,FALSE),[2]XetraUserIDs!$A$2:$B$12,2,FALSE),"")</f>
        <v/>
      </c>
      <c r="D360" s="12" t="str">
        <f t="shared" si="36"/>
        <v/>
      </c>
      <c r="E360" s="12" t="str">
        <f t="shared" si="37"/>
        <v/>
      </c>
      <c r="F360" s="17" t="str">
        <f>IF(B360&lt;&gt;"",CONCATENATE(MID([1]sbb_raw_data!$A359,7,4),"-",MID([1]sbb_raw_data!$A359,4,2),"-",LEFT([1]sbb_raw_data!$A359,2),"T",RIGHT([1]sbb_raw_data!$A359,15),"Z"),"")</f>
        <v/>
      </c>
      <c r="G360" s="3" t="str">
        <f>IF(B360&lt;&gt;"",[1]sbb_raw_data!$I359,"")</f>
        <v/>
      </c>
      <c r="H360" s="9" t="str">
        <f>IF(B360&lt;&gt;"",[1]sbb_raw_data!$J359,"")</f>
        <v/>
      </c>
      <c r="I360" s="3" t="str">
        <f>IF(B360&lt;&gt;"",[1]sbb_raw_data!$H359,"")</f>
        <v/>
      </c>
      <c r="J360" s="3" t="str">
        <f>IF(B360&lt;&gt;"",IF([1]sbb_raw_data!$C359="EDE","XETA","Please fill in Segment MIC manually."),"")</f>
        <v/>
      </c>
      <c r="K360" s="12" t="str">
        <f t="shared" si="38"/>
        <v/>
      </c>
      <c r="L360" s="12" t="str">
        <f t="shared" si="39"/>
        <v/>
      </c>
      <c r="N360" s="3">
        <f>IF(B360&lt;&gt;"","",[1]sbb_raw_data!$N359)</f>
        <v>0</v>
      </c>
      <c r="O360" s="3">
        <f>[1]sbb_raw_data!$M359</f>
        <v>0</v>
      </c>
      <c r="P360" s="3">
        <f>[1]sbb_raw_data!$N359</f>
        <v>0</v>
      </c>
      <c r="Q360">
        <f t="shared" si="41"/>
        <v>0</v>
      </c>
    </row>
    <row r="361" spans="1:17" hidden="1" x14ac:dyDescent="0.3">
      <c r="A361" s="5"/>
      <c r="B361" s="20" t="str">
        <f>IF([1]sbb_raw_data!$L360&lt;&gt;"",MID([1]sbb_raw_data!$L360,4,19),"")</f>
        <v/>
      </c>
      <c r="C361" s="12" t="str">
        <f>IF(AND(B361&lt;&gt;"",[1]sbb_raw_data!$O360=""),VLOOKUP(VLOOKUP(P361,N$3:O$1000,2,FALSE),[2]XetraUserIDs!$A$2:$B$12,2,FALSE),"")</f>
        <v/>
      </c>
      <c r="D361" s="12" t="str">
        <f t="shared" si="36"/>
        <v/>
      </c>
      <c r="E361" s="12" t="str">
        <f t="shared" si="37"/>
        <v/>
      </c>
      <c r="F361" s="17" t="str">
        <f>IF(B361&lt;&gt;"",CONCATENATE(MID([1]sbb_raw_data!$A360,7,4),"-",MID([1]sbb_raw_data!$A360,4,2),"-",LEFT([1]sbb_raw_data!$A360,2),"T",RIGHT([1]sbb_raw_data!$A360,15),"Z"),"")</f>
        <v/>
      </c>
      <c r="G361" s="3" t="str">
        <f>IF(B361&lt;&gt;"",[1]sbb_raw_data!$I360,"")</f>
        <v/>
      </c>
      <c r="H361" s="9" t="str">
        <f>IF(B361&lt;&gt;"",[1]sbb_raw_data!$J360,"")</f>
        <v/>
      </c>
      <c r="I361" s="3" t="str">
        <f>IF(B361&lt;&gt;"",[1]sbb_raw_data!$H360,"")</f>
        <v/>
      </c>
      <c r="J361" s="3" t="str">
        <f>IF(B361&lt;&gt;"",IF([1]sbb_raw_data!$C360="EDE","XETA","Please fill in Segment MIC manually."),"")</f>
        <v/>
      </c>
      <c r="K361" s="12" t="str">
        <f t="shared" si="38"/>
        <v/>
      </c>
      <c r="L361" s="12" t="str">
        <f t="shared" si="39"/>
        <v/>
      </c>
      <c r="N361" s="3"/>
      <c r="O361" s="3"/>
      <c r="P361" s="3"/>
    </row>
    <row r="362" spans="1:17" hidden="1" x14ac:dyDescent="0.3">
      <c r="A362" s="5"/>
      <c r="B362" s="20" t="str">
        <f>IF([1]sbb_raw_data!$L361&lt;&gt;"",MID([1]sbb_raw_data!$L361,4,19),"")</f>
        <v/>
      </c>
      <c r="C362" s="12" t="str">
        <f>IF(AND(B362&lt;&gt;"",[1]sbb_raw_data!$O361=""),VLOOKUP(VLOOKUP(P362,N$3:O$1000,2,FALSE),[2]XetraUserIDs!$A$2:$B$12,2,FALSE),"")</f>
        <v/>
      </c>
      <c r="D362" s="12" t="str">
        <f t="shared" si="36"/>
        <v/>
      </c>
      <c r="E362" s="12" t="str">
        <f t="shared" si="37"/>
        <v/>
      </c>
      <c r="F362" s="17" t="str">
        <f>IF(B362&lt;&gt;"",CONCATENATE(MID([1]sbb_raw_data!$A361,7,4),"-",MID([1]sbb_raw_data!$A361,4,2),"-",LEFT([1]sbb_raw_data!$A361,2),"T",RIGHT([1]sbb_raw_data!$A361,15),"Z"),"")</f>
        <v/>
      </c>
      <c r="G362" s="3" t="str">
        <f>IF(B362&lt;&gt;"",[1]sbb_raw_data!$I361,"")</f>
        <v/>
      </c>
      <c r="H362" s="9" t="str">
        <f>IF(B362&lt;&gt;"",[1]sbb_raw_data!$J361,"")</f>
        <v/>
      </c>
      <c r="I362" s="3" t="str">
        <f>IF(B362&lt;&gt;"",[1]sbb_raw_data!$H361,"")</f>
        <v/>
      </c>
      <c r="J362" s="3" t="str">
        <f>IF(B362&lt;&gt;"",IF([1]sbb_raw_data!$C361="EDE","XETA","Please fill in Segment MIC manually."),"")</f>
        <v/>
      </c>
      <c r="K362" s="12" t="str">
        <f t="shared" si="38"/>
        <v/>
      </c>
      <c r="L362" s="12" t="str">
        <f t="shared" si="39"/>
        <v/>
      </c>
      <c r="N362" s="3">
        <f>IF(B362&lt;&gt;"","",[1]sbb_raw_data!$N361)</f>
        <v>0</v>
      </c>
      <c r="O362" s="3">
        <f>[1]sbb_raw_data!$M361</f>
        <v>0</v>
      </c>
      <c r="P362" s="3">
        <f>[1]sbb_raw_data!$N361</f>
        <v>0</v>
      </c>
      <c r="Q362">
        <f t="shared" ref="Q362:Q379" si="42">IFERROR(G362*H362,0)</f>
        <v>0</v>
      </c>
    </row>
    <row r="363" spans="1:17" hidden="1" x14ac:dyDescent="0.3">
      <c r="A363" s="5"/>
      <c r="B363" s="20" t="str">
        <f>IF([1]sbb_raw_data!$L362&lt;&gt;"",MID([1]sbb_raw_data!$L362,4,19),"")</f>
        <v/>
      </c>
      <c r="C363" s="12" t="str">
        <f>IF(AND(B363&lt;&gt;"",[1]sbb_raw_data!$O362=""),VLOOKUP(VLOOKUP(P363,N$3:O$1000,2,FALSE),[2]XetraUserIDs!$A$2:$B$12,2,FALSE),"")</f>
        <v/>
      </c>
      <c r="D363" s="12" t="str">
        <f t="shared" si="36"/>
        <v/>
      </c>
      <c r="E363" s="12" t="str">
        <f t="shared" si="37"/>
        <v/>
      </c>
      <c r="F363" s="17" t="str">
        <f>IF(B363&lt;&gt;"",CONCATENATE(MID([1]sbb_raw_data!$A362,7,4),"-",MID([1]sbb_raw_data!$A362,4,2),"-",LEFT([1]sbb_raw_data!$A362,2),"T",RIGHT([1]sbb_raw_data!$A362,15),"Z"),"")</f>
        <v/>
      </c>
      <c r="G363" s="3" t="str">
        <f>IF(B363&lt;&gt;"",[1]sbb_raw_data!$I362,"")</f>
        <v/>
      </c>
      <c r="H363" s="9" t="str">
        <f>IF(B363&lt;&gt;"",[1]sbb_raw_data!$J362,"")</f>
        <v/>
      </c>
      <c r="I363" s="3" t="str">
        <f>IF(B363&lt;&gt;"",[1]sbb_raw_data!$H362,"")</f>
        <v/>
      </c>
      <c r="J363" s="3" t="str">
        <f>IF(B363&lt;&gt;"",IF([1]sbb_raw_data!$C362="EDE","XETA","Please fill in Segment MIC manually."),"")</f>
        <v/>
      </c>
      <c r="K363" s="12" t="str">
        <f t="shared" si="38"/>
        <v/>
      </c>
      <c r="L363" s="12" t="str">
        <f t="shared" si="39"/>
        <v/>
      </c>
      <c r="N363" s="3">
        <f>IF(B363&lt;&gt;"","",[1]sbb_raw_data!$N362)</f>
        <v>0</v>
      </c>
      <c r="O363" s="3">
        <f>[1]sbb_raw_data!$M362</f>
        <v>0</v>
      </c>
      <c r="P363" s="3">
        <f>[1]sbb_raw_data!$N362</f>
        <v>0</v>
      </c>
      <c r="Q363">
        <f t="shared" si="42"/>
        <v>0</v>
      </c>
    </row>
    <row r="364" spans="1:17" hidden="1" x14ac:dyDescent="0.3">
      <c r="A364" s="5"/>
      <c r="B364" s="20" t="str">
        <f>IF([1]sbb_raw_data!$L363&lt;&gt;"",MID([1]sbb_raw_data!$L363,4,19),"")</f>
        <v/>
      </c>
      <c r="C364" s="12" t="str">
        <f>IF(AND(B364&lt;&gt;"",[1]sbb_raw_data!$O363=""),VLOOKUP(VLOOKUP(P364,N$3:O$1000,2,FALSE),[2]XetraUserIDs!$A$2:$B$12,2,FALSE),"")</f>
        <v/>
      </c>
      <c r="D364" s="12" t="str">
        <f t="shared" si="36"/>
        <v/>
      </c>
      <c r="E364" s="12" t="str">
        <f t="shared" si="37"/>
        <v/>
      </c>
      <c r="F364" s="17" t="str">
        <f>IF(B364&lt;&gt;"",CONCATENATE(MID([1]sbb_raw_data!$A363,7,4),"-",MID([1]sbb_raw_data!$A363,4,2),"-",LEFT([1]sbb_raw_data!$A363,2),"T",RIGHT([1]sbb_raw_data!$A363,15),"Z"),"")</f>
        <v/>
      </c>
      <c r="G364" s="3" t="str">
        <f>IF(B364&lt;&gt;"",[1]sbb_raw_data!$I363,"")</f>
        <v/>
      </c>
      <c r="H364" s="9" t="str">
        <f>IF(B364&lt;&gt;"",[1]sbb_raw_data!$J363,"")</f>
        <v/>
      </c>
      <c r="I364" s="3" t="str">
        <f>IF(B364&lt;&gt;"",[1]sbb_raw_data!$H363,"")</f>
        <v/>
      </c>
      <c r="J364" s="3" t="str">
        <f>IF(B364&lt;&gt;"",IF([1]sbb_raw_data!$C363="EDE","XETA","Please fill in Segment MIC manually."),"")</f>
        <v/>
      </c>
      <c r="K364" s="12" t="str">
        <f t="shared" si="38"/>
        <v/>
      </c>
      <c r="L364" s="12" t="str">
        <f t="shared" si="39"/>
        <v/>
      </c>
      <c r="N364" s="3">
        <f>IF(B364&lt;&gt;"","",[1]sbb_raw_data!$N363)</f>
        <v>0</v>
      </c>
      <c r="O364" s="3">
        <f>[1]sbb_raw_data!$M363</f>
        <v>0</v>
      </c>
      <c r="P364" s="3">
        <f>[1]sbb_raw_data!$N363</f>
        <v>0</v>
      </c>
      <c r="Q364">
        <f t="shared" si="42"/>
        <v>0</v>
      </c>
    </row>
    <row r="365" spans="1:17" hidden="1" x14ac:dyDescent="0.3">
      <c r="A365" s="5"/>
      <c r="B365" s="20" t="str">
        <f>IF([1]sbb_raw_data!$L364&lt;&gt;"",MID([1]sbb_raw_data!$L364,4,19),"")</f>
        <v/>
      </c>
      <c r="C365" s="12" t="str">
        <f>IF(AND(B365&lt;&gt;"",[1]sbb_raw_data!$O364=""),VLOOKUP(VLOOKUP(P365,N$3:O$1000,2,FALSE),[2]XetraUserIDs!$A$2:$B$12,2,FALSE),"")</f>
        <v/>
      </c>
      <c r="D365" s="12" t="str">
        <f t="shared" si="36"/>
        <v/>
      </c>
      <c r="E365" s="12" t="str">
        <f t="shared" si="37"/>
        <v/>
      </c>
      <c r="F365" s="17" t="str">
        <f>IF(B365&lt;&gt;"",CONCATENATE(MID([1]sbb_raw_data!$A364,7,4),"-",MID([1]sbb_raw_data!$A364,4,2),"-",LEFT([1]sbb_raw_data!$A364,2),"T",RIGHT([1]sbb_raw_data!$A364,15),"Z"),"")</f>
        <v/>
      </c>
      <c r="G365" s="3" t="str">
        <f>IF(B365&lt;&gt;"",[1]sbb_raw_data!$I364,"")</f>
        <v/>
      </c>
      <c r="H365" s="9" t="str">
        <f>IF(B365&lt;&gt;"",[1]sbb_raw_data!$J364,"")</f>
        <v/>
      </c>
      <c r="I365" s="3" t="str">
        <f>IF(B365&lt;&gt;"",[1]sbb_raw_data!$H364,"")</f>
        <v/>
      </c>
      <c r="J365" s="3" t="str">
        <f>IF(B365&lt;&gt;"",IF([1]sbb_raw_data!$C364="EDE","XETA","Please fill in Segment MIC manually."),"")</f>
        <v/>
      </c>
      <c r="K365" s="12" t="str">
        <f t="shared" si="38"/>
        <v/>
      </c>
      <c r="L365" s="12" t="str">
        <f t="shared" si="39"/>
        <v/>
      </c>
      <c r="N365" s="3">
        <f>IF(B365&lt;&gt;"","",[1]sbb_raw_data!$N364)</f>
        <v>0</v>
      </c>
      <c r="O365" s="3">
        <f>[1]sbb_raw_data!$M364</f>
        <v>0</v>
      </c>
      <c r="P365" s="3">
        <f>[1]sbb_raw_data!$N364</f>
        <v>0</v>
      </c>
      <c r="Q365">
        <f t="shared" si="42"/>
        <v>0</v>
      </c>
    </row>
    <row r="366" spans="1:17" hidden="1" x14ac:dyDescent="0.3">
      <c r="A366" s="5"/>
      <c r="B366" s="20" t="str">
        <f>IF([1]sbb_raw_data!$L365&lt;&gt;"",MID([1]sbb_raw_data!$L365,4,19),"")</f>
        <v/>
      </c>
      <c r="C366" s="12" t="str">
        <f>IF(AND(B366&lt;&gt;"",[1]sbb_raw_data!$O365=""),VLOOKUP(VLOOKUP(P366,N$3:O$1000,2,FALSE),[2]XetraUserIDs!$A$2:$B$12,2,FALSE),"")</f>
        <v/>
      </c>
      <c r="D366" s="12" t="str">
        <f t="shared" si="36"/>
        <v/>
      </c>
      <c r="E366" s="12" t="str">
        <f t="shared" si="37"/>
        <v/>
      </c>
      <c r="F366" s="17" t="str">
        <f>IF(B366&lt;&gt;"",CONCATENATE(MID([1]sbb_raw_data!$A365,7,4),"-",MID([1]sbb_raw_data!$A365,4,2),"-",LEFT([1]sbb_raw_data!$A365,2),"T",RIGHT([1]sbb_raw_data!$A365,15),"Z"),"")</f>
        <v/>
      </c>
      <c r="G366" s="3" t="str">
        <f>IF(B366&lt;&gt;"",[1]sbb_raw_data!$I365,"")</f>
        <v/>
      </c>
      <c r="H366" s="9" t="str">
        <f>IF(B366&lt;&gt;"",[1]sbb_raw_data!$J365,"")</f>
        <v/>
      </c>
      <c r="I366" s="3" t="str">
        <f>IF(B366&lt;&gt;"",[1]sbb_raw_data!$H365,"")</f>
        <v/>
      </c>
      <c r="J366" s="3" t="str">
        <f>IF(B366&lt;&gt;"",IF([1]sbb_raw_data!$C365="EDE","XETA","Please fill in Segment MIC manually."),"")</f>
        <v/>
      </c>
      <c r="K366" s="12" t="str">
        <f t="shared" si="38"/>
        <v/>
      </c>
      <c r="L366" s="12" t="str">
        <f t="shared" si="39"/>
        <v/>
      </c>
      <c r="N366" s="3">
        <f>IF(B366&lt;&gt;"","",[1]sbb_raw_data!$N365)</f>
        <v>0</v>
      </c>
      <c r="O366" s="3">
        <f>[1]sbb_raw_data!$M365</f>
        <v>0</v>
      </c>
      <c r="P366" s="3">
        <f>[1]sbb_raw_data!$N365</f>
        <v>0</v>
      </c>
      <c r="Q366">
        <f t="shared" si="42"/>
        <v>0</v>
      </c>
    </row>
    <row r="367" spans="1:17" hidden="1" x14ac:dyDescent="0.3">
      <c r="A367" s="5"/>
      <c r="B367" s="20" t="str">
        <f>IF([1]sbb_raw_data!$L366&lt;&gt;"",MID([1]sbb_raw_data!$L366,4,19),"")</f>
        <v/>
      </c>
      <c r="C367" s="12" t="str">
        <f>IF(AND(B367&lt;&gt;"",[1]sbb_raw_data!$O366=""),VLOOKUP(VLOOKUP(P367,N$3:O$1000,2,FALSE),[2]XetraUserIDs!$A$2:$B$12,2,FALSE),"")</f>
        <v/>
      </c>
      <c r="D367" s="12" t="str">
        <f t="shared" si="36"/>
        <v/>
      </c>
      <c r="E367" s="12" t="str">
        <f t="shared" si="37"/>
        <v/>
      </c>
      <c r="F367" s="17" t="str">
        <f>IF(B367&lt;&gt;"",CONCATENATE(MID([1]sbb_raw_data!$A366,7,4),"-",MID([1]sbb_raw_data!$A366,4,2),"-",LEFT([1]sbb_raw_data!$A366,2),"T",RIGHT([1]sbb_raw_data!$A366,15),"Z"),"")</f>
        <v/>
      </c>
      <c r="G367" s="3" t="str">
        <f>IF(B367&lt;&gt;"",[1]sbb_raw_data!$I366,"")</f>
        <v/>
      </c>
      <c r="H367" s="9" t="str">
        <f>IF(B367&lt;&gt;"",[1]sbb_raw_data!$J366,"")</f>
        <v/>
      </c>
      <c r="I367" s="3" t="str">
        <f>IF(B367&lt;&gt;"",[1]sbb_raw_data!$H366,"")</f>
        <v/>
      </c>
      <c r="J367" s="3" t="str">
        <f>IF(B367&lt;&gt;"",IF([1]sbb_raw_data!$C366="EDE","XETA","Please fill in Segment MIC manually."),"")</f>
        <v/>
      </c>
      <c r="K367" s="12" t="str">
        <f t="shared" si="38"/>
        <v/>
      </c>
      <c r="L367" s="12" t="str">
        <f t="shared" si="39"/>
        <v/>
      </c>
      <c r="N367" s="3">
        <f>IF(B367&lt;&gt;"","",[1]sbb_raw_data!$N366)</f>
        <v>0</v>
      </c>
      <c r="O367" s="3">
        <f>[1]sbb_raw_data!$M366</f>
        <v>0</v>
      </c>
      <c r="P367" s="3">
        <f>[1]sbb_raw_data!$N366</f>
        <v>0</v>
      </c>
      <c r="Q367">
        <f t="shared" si="42"/>
        <v>0</v>
      </c>
    </row>
    <row r="368" spans="1:17" hidden="1" x14ac:dyDescent="0.3">
      <c r="A368" s="5"/>
      <c r="B368" s="20" t="str">
        <f>IF([1]sbb_raw_data!$L367&lt;&gt;"",MID([1]sbb_raw_data!$L367,4,19),"")</f>
        <v/>
      </c>
      <c r="C368" s="12" t="str">
        <f>IF(AND(B368&lt;&gt;"",[1]sbb_raw_data!$O367=""),VLOOKUP(VLOOKUP(P368,N$3:O$1000,2,FALSE),[2]XetraUserIDs!$A$2:$B$12,2,FALSE),"")</f>
        <v/>
      </c>
      <c r="D368" s="12" t="str">
        <f t="shared" si="36"/>
        <v/>
      </c>
      <c r="E368" s="12" t="str">
        <f t="shared" si="37"/>
        <v/>
      </c>
      <c r="F368" s="17" t="str">
        <f>IF(B368&lt;&gt;"",CONCATENATE(MID([1]sbb_raw_data!$A367,7,4),"-",MID([1]sbb_raw_data!$A367,4,2),"-",LEFT([1]sbb_raw_data!$A367,2),"T",RIGHT([1]sbb_raw_data!$A367,15),"Z"),"")</f>
        <v/>
      </c>
      <c r="G368" s="3" t="str">
        <f>IF(B368&lt;&gt;"",[1]sbb_raw_data!$I367,"")</f>
        <v/>
      </c>
      <c r="H368" s="9" t="str">
        <f>IF(B368&lt;&gt;"",[1]sbb_raw_data!$J367,"")</f>
        <v/>
      </c>
      <c r="I368" s="3" t="str">
        <f>IF(B368&lt;&gt;"",[1]sbb_raw_data!$H367,"")</f>
        <v/>
      </c>
      <c r="J368" s="3" t="str">
        <f>IF(B368&lt;&gt;"",IF([1]sbb_raw_data!$C367="EDE","XETA","Please fill in Segment MIC manually."),"")</f>
        <v/>
      </c>
      <c r="K368" s="12" t="str">
        <f t="shared" si="38"/>
        <v/>
      </c>
      <c r="L368" s="12" t="str">
        <f t="shared" si="39"/>
        <v/>
      </c>
      <c r="N368" s="3">
        <f>IF(B368&lt;&gt;"","",[1]sbb_raw_data!$N367)</f>
        <v>0</v>
      </c>
      <c r="O368" s="3">
        <f>[1]sbb_raw_data!$M367</f>
        <v>0</v>
      </c>
      <c r="P368" s="3">
        <f>[1]sbb_raw_data!$N367</f>
        <v>0</v>
      </c>
      <c r="Q368">
        <f t="shared" si="42"/>
        <v>0</v>
      </c>
    </row>
    <row r="369" spans="1:17" hidden="1" x14ac:dyDescent="0.3">
      <c r="A369" s="5"/>
      <c r="B369" s="20" t="str">
        <f>IF([1]sbb_raw_data!$L368&lt;&gt;"",MID([1]sbb_raw_data!$L368,4,19),"")</f>
        <v/>
      </c>
      <c r="C369" s="12" t="str">
        <f>IF(AND(B369&lt;&gt;"",[1]sbb_raw_data!$O368=""),VLOOKUP(VLOOKUP(P369,N$3:O$1000,2,FALSE),[2]XetraUserIDs!$A$2:$B$12,2,FALSE),"")</f>
        <v/>
      </c>
      <c r="D369" s="12" t="str">
        <f t="shared" si="36"/>
        <v/>
      </c>
      <c r="E369" s="12" t="str">
        <f t="shared" si="37"/>
        <v/>
      </c>
      <c r="F369" s="17" t="str">
        <f>IF(B369&lt;&gt;"",CONCATENATE(MID([1]sbb_raw_data!$A368,7,4),"-",MID([1]sbb_raw_data!$A368,4,2),"-",LEFT([1]sbb_raw_data!$A368,2),"T",RIGHT([1]sbb_raw_data!$A368,15),"Z"),"")</f>
        <v/>
      </c>
      <c r="G369" s="3" t="str">
        <f>IF(B369&lt;&gt;"",[1]sbb_raw_data!$I368,"")</f>
        <v/>
      </c>
      <c r="H369" s="9" t="str">
        <f>IF(B369&lt;&gt;"",[1]sbb_raw_data!$J368,"")</f>
        <v/>
      </c>
      <c r="I369" s="3" t="str">
        <f>IF(B369&lt;&gt;"",[1]sbb_raw_data!$H368,"")</f>
        <v/>
      </c>
      <c r="J369" s="3" t="str">
        <f>IF(B369&lt;&gt;"",IF([1]sbb_raw_data!$C368="EDE","XETA","Please fill in Segment MIC manually."),"")</f>
        <v/>
      </c>
      <c r="K369" s="12" t="str">
        <f t="shared" si="38"/>
        <v/>
      </c>
      <c r="L369" s="12" t="str">
        <f t="shared" si="39"/>
        <v/>
      </c>
      <c r="N369" s="3">
        <f>IF(B369&lt;&gt;"","",[1]sbb_raw_data!$N368)</f>
        <v>0</v>
      </c>
      <c r="O369" s="3">
        <f>[1]sbb_raw_data!$M368</f>
        <v>0</v>
      </c>
      <c r="P369" s="3">
        <f>[1]sbb_raw_data!$N368</f>
        <v>0</v>
      </c>
      <c r="Q369">
        <f t="shared" si="42"/>
        <v>0</v>
      </c>
    </row>
    <row r="370" spans="1:17" hidden="1" x14ac:dyDescent="0.3">
      <c r="A370" s="5"/>
      <c r="B370" s="20" t="str">
        <f>IF([1]sbb_raw_data!$L369&lt;&gt;"",MID([1]sbb_raw_data!$L369,4,19),"")</f>
        <v/>
      </c>
      <c r="C370" s="12" t="str">
        <f>IF(AND(B370&lt;&gt;"",[1]sbb_raw_data!$O369=""),VLOOKUP(VLOOKUP(P370,N$3:O$1000,2,FALSE),[2]XetraUserIDs!$A$2:$B$12,2,FALSE),"")</f>
        <v/>
      </c>
      <c r="D370" s="12" t="str">
        <f t="shared" si="36"/>
        <v/>
      </c>
      <c r="E370" s="12" t="str">
        <f t="shared" si="37"/>
        <v/>
      </c>
      <c r="F370" s="17" t="str">
        <f>IF(B370&lt;&gt;"",CONCATENATE(MID([1]sbb_raw_data!$A369,7,4),"-",MID([1]sbb_raw_data!$A369,4,2),"-",LEFT([1]sbb_raw_data!$A369,2),"T",RIGHT([1]sbb_raw_data!$A369,15),"Z"),"")</f>
        <v/>
      </c>
      <c r="G370" s="3" t="str">
        <f>IF(B370&lt;&gt;"",[1]sbb_raw_data!$I369,"")</f>
        <v/>
      </c>
      <c r="H370" s="9" t="str">
        <f>IF(B370&lt;&gt;"",[1]sbb_raw_data!$J369,"")</f>
        <v/>
      </c>
      <c r="I370" s="3" t="str">
        <f>IF(B370&lt;&gt;"",[1]sbb_raw_data!$H369,"")</f>
        <v/>
      </c>
      <c r="J370" s="3" t="str">
        <f>IF(B370&lt;&gt;"",IF([1]sbb_raw_data!$C369="EDE","XETA","Please fill in Segment MIC manually."),"")</f>
        <v/>
      </c>
      <c r="K370" s="12" t="str">
        <f t="shared" si="38"/>
        <v/>
      </c>
      <c r="L370" s="12" t="str">
        <f t="shared" si="39"/>
        <v/>
      </c>
      <c r="N370" s="3">
        <f>IF(B370&lt;&gt;"","",[1]sbb_raw_data!$N369)</f>
        <v>0</v>
      </c>
      <c r="O370" s="3">
        <f>[1]sbb_raw_data!$M369</f>
        <v>0</v>
      </c>
      <c r="P370" s="3">
        <f>[1]sbb_raw_data!$N369</f>
        <v>0</v>
      </c>
      <c r="Q370">
        <f t="shared" si="42"/>
        <v>0</v>
      </c>
    </row>
    <row r="371" spans="1:17" hidden="1" x14ac:dyDescent="0.3">
      <c r="A371" s="5"/>
      <c r="B371" s="20" t="str">
        <f>IF([1]sbb_raw_data!$L370&lt;&gt;"",MID([1]sbb_raw_data!$L370,4,19),"")</f>
        <v/>
      </c>
      <c r="C371" s="12" t="str">
        <f>IF(AND(B371&lt;&gt;"",[1]sbb_raw_data!$O370=""),VLOOKUP(VLOOKUP(P371,N$3:O$1000,2,FALSE),[2]XetraUserIDs!$A$2:$B$12,2,FALSE),"")</f>
        <v/>
      </c>
      <c r="D371" s="12" t="str">
        <f t="shared" si="36"/>
        <v/>
      </c>
      <c r="E371" s="12" t="str">
        <f t="shared" si="37"/>
        <v/>
      </c>
      <c r="F371" s="17" t="str">
        <f>IF(B371&lt;&gt;"",CONCATENATE(MID([1]sbb_raw_data!$A370,7,4),"-",MID([1]sbb_raw_data!$A370,4,2),"-",LEFT([1]sbb_raw_data!$A370,2),"T",RIGHT([1]sbb_raw_data!$A370,15),"Z"),"")</f>
        <v/>
      </c>
      <c r="G371" s="3" t="str">
        <f>IF(B371&lt;&gt;"",[1]sbb_raw_data!$I370,"")</f>
        <v/>
      </c>
      <c r="H371" s="9" t="str">
        <f>IF(B371&lt;&gt;"",[1]sbb_raw_data!$J370,"")</f>
        <v/>
      </c>
      <c r="I371" s="3" t="str">
        <f>IF(B371&lt;&gt;"",[1]sbb_raw_data!$H370,"")</f>
        <v/>
      </c>
      <c r="J371" s="3" t="str">
        <f>IF(B371&lt;&gt;"",IF([1]sbb_raw_data!$C370="EDE","XETA","Please fill in Segment MIC manually."),"")</f>
        <v/>
      </c>
      <c r="K371" s="12" t="str">
        <f t="shared" si="38"/>
        <v/>
      </c>
      <c r="L371" s="12" t="str">
        <f t="shared" si="39"/>
        <v/>
      </c>
      <c r="N371" s="3">
        <f>IF(B371&lt;&gt;"","",[1]sbb_raw_data!$N370)</f>
        <v>0</v>
      </c>
      <c r="O371" s="3">
        <f>[1]sbb_raw_data!$M370</f>
        <v>0</v>
      </c>
      <c r="P371" s="3">
        <f>[1]sbb_raw_data!$N370</f>
        <v>0</v>
      </c>
      <c r="Q371">
        <f t="shared" si="42"/>
        <v>0</v>
      </c>
    </row>
    <row r="372" spans="1:17" hidden="1" x14ac:dyDescent="0.3">
      <c r="A372" s="5"/>
      <c r="B372" s="20" t="str">
        <f>IF([1]sbb_raw_data!$L371&lt;&gt;"",MID([1]sbb_raw_data!$L371,4,19),"")</f>
        <v/>
      </c>
      <c r="C372" s="12" t="str">
        <f>IF(AND(B372&lt;&gt;"",[1]sbb_raw_data!$O371=""),VLOOKUP(VLOOKUP(P372,N$3:O$1000,2,FALSE),[2]XetraUserIDs!$A$2:$B$12,2,FALSE),"")</f>
        <v/>
      </c>
      <c r="D372" s="12" t="str">
        <f t="shared" si="36"/>
        <v/>
      </c>
      <c r="E372" s="12" t="str">
        <f t="shared" si="37"/>
        <v/>
      </c>
      <c r="F372" s="17" t="str">
        <f>IF(B372&lt;&gt;"",CONCATENATE(MID([1]sbb_raw_data!$A371,7,4),"-",MID([1]sbb_raw_data!$A371,4,2),"-",LEFT([1]sbb_raw_data!$A371,2),"T",RIGHT([1]sbb_raw_data!$A371,15),"Z"),"")</f>
        <v/>
      </c>
      <c r="G372" s="3" t="str">
        <f>IF(B372&lt;&gt;"",[1]sbb_raw_data!$I371,"")</f>
        <v/>
      </c>
      <c r="H372" s="9" t="str">
        <f>IF(B372&lt;&gt;"",[1]sbb_raw_data!$J371,"")</f>
        <v/>
      </c>
      <c r="I372" s="3" t="str">
        <f>IF(B372&lt;&gt;"",[1]sbb_raw_data!$H371,"")</f>
        <v/>
      </c>
      <c r="J372" s="3" t="str">
        <f>IF(B372&lt;&gt;"",IF([1]sbb_raw_data!$C371="EDE","XETA","Please fill in Segment MIC manually."),"")</f>
        <v/>
      </c>
      <c r="K372" s="12" t="str">
        <f t="shared" si="38"/>
        <v/>
      </c>
      <c r="L372" s="12" t="str">
        <f t="shared" si="39"/>
        <v/>
      </c>
      <c r="N372" s="3">
        <f>IF(B372&lt;&gt;"","",[1]sbb_raw_data!$N371)</f>
        <v>0</v>
      </c>
      <c r="O372" s="3">
        <f>[1]sbb_raw_data!$M371</f>
        <v>0</v>
      </c>
      <c r="P372" s="3">
        <f>[1]sbb_raw_data!$N371</f>
        <v>0</v>
      </c>
      <c r="Q372">
        <f t="shared" si="42"/>
        <v>0</v>
      </c>
    </row>
    <row r="373" spans="1:17" hidden="1" x14ac:dyDescent="0.3">
      <c r="A373" s="5"/>
      <c r="B373" s="20" t="str">
        <f>IF([1]sbb_raw_data!$L372&lt;&gt;"",MID([1]sbb_raw_data!$L372,4,19),"")</f>
        <v/>
      </c>
      <c r="C373" s="12" t="str">
        <f>IF(AND(B373&lt;&gt;"",[1]sbb_raw_data!$O372=""),VLOOKUP(VLOOKUP(P373,N$3:O$1000,2,FALSE),[2]XetraUserIDs!$A$2:$B$12,2,FALSE),"")</f>
        <v/>
      </c>
      <c r="D373" s="12" t="str">
        <f t="shared" si="36"/>
        <v/>
      </c>
      <c r="E373" s="12" t="str">
        <f t="shared" si="37"/>
        <v/>
      </c>
      <c r="F373" s="17" t="str">
        <f>IF(B373&lt;&gt;"",CONCATENATE(MID([1]sbb_raw_data!$A372,7,4),"-",MID([1]sbb_raw_data!$A372,4,2),"-",LEFT([1]sbb_raw_data!$A372,2),"T",RIGHT([1]sbb_raw_data!$A372,15),"Z"),"")</f>
        <v/>
      </c>
      <c r="G373" s="3" t="str">
        <f>IF(B373&lt;&gt;"",[1]sbb_raw_data!$I372,"")</f>
        <v/>
      </c>
      <c r="H373" s="9" t="str">
        <f>IF(B373&lt;&gt;"",[1]sbb_raw_data!$J372,"")</f>
        <v/>
      </c>
      <c r="I373" s="3" t="str">
        <f>IF(B373&lt;&gt;"",[1]sbb_raw_data!$H372,"")</f>
        <v/>
      </c>
      <c r="J373" s="3" t="str">
        <f>IF(B373&lt;&gt;"",IF([1]sbb_raw_data!$C372="EDE","XETA","Please fill in Segment MIC manually."),"")</f>
        <v/>
      </c>
      <c r="K373" s="12" t="str">
        <f t="shared" si="38"/>
        <v/>
      </c>
      <c r="L373" s="12" t="str">
        <f t="shared" si="39"/>
        <v/>
      </c>
      <c r="N373" s="3">
        <f>IF(B373&lt;&gt;"","",[1]sbb_raw_data!$N372)</f>
        <v>0</v>
      </c>
      <c r="O373" s="3">
        <f>[1]sbb_raw_data!$M372</f>
        <v>0</v>
      </c>
      <c r="P373" s="3">
        <f>[1]sbb_raw_data!$N372</f>
        <v>0</v>
      </c>
      <c r="Q373">
        <f t="shared" si="42"/>
        <v>0</v>
      </c>
    </row>
    <row r="374" spans="1:17" hidden="1" x14ac:dyDescent="0.3">
      <c r="A374" s="5"/>
      <c r="B374" s="20" t="str">
        <f>IF([1]sbb_raw_data!$L373&lt;&gt;"",MID([1]sbb_raw_data!$L373,4,19),"")</f>
        <v/>
      </c>
      <c r="C374" s="12" t="str">
        <f>IF(AND(B374&lt;&gt;"",[1]sbb_raw_data!$O373=""),VLOOKUP(VLOOKUP(P374,N$3:O$1000,2,FALSE),[2]XetraUserIDs!$A$2:$B$12,2,FALSE),"")</f>
        <v/>
      </c>
      <c r="D374" s="12" t="str">
        <f t="shared" si="36"/>
        <v/>
      </c>
      <c r="E374" s="12" t="str">
        <f t="shared" si="37"/>
        <v/>
      </c>
      <c r="F374" s="17" t="str">
        <f>IF(B374&lt;&gt;"",CONCATENATE(MID([1]sbb_raw_data!$A373,7,4),"-",MID([1]sbb_raw_data!$A373,4,2),"-",LEFT([1]sbb_raw_data!$A373,2),"T",RIGHT([1]sbb_raw_data!$A373,15),"Z"),"")</f>
        <v/>
      </c>
      <c r="G374" s="3" t="str">
        <f>IF(B374&lt;&gt;"",[1]sbb_raw_data!$I373,"")</f>
        <v/>
      </c>
      <c r="H374" s="9" t="str">
        <f>IF(B374&lt;&gt;"",[1]sbb_raw_data!$J373,"")</f>
        <v/>
      </c>
      <c r="I374" s="3" t="str">
        <f>IF(B374&lt;&gt;"",[1]sbb_raw_data!$H373,"")</f>
        <v/>
      </c>
      <c r="J374" s="3" t="str">
        <f>IF(B374&lt;&gt;"",IF([1]sbb_raw_data!$C373="EDE","XETA","Please fill in Segment MIC manually."),"")</f>
        <v/>
      </c>
      <c r="K374" s="12" t="str">
        <f t="shared" si="38"/>
        <v/>
      </c>
      <c r="L374" s="12" t="str">
        <f t="shared" si="39"/>
        <v/>
      </c>
      <c r="N374" s="3">
        <f>IF(B374&lt;&gt;"","",[1]sbb_raw_data!$N373)</f>
        <v>0</v>
      </c>
      <c r="O374" s="3">
        <f>[1]sbb_raw_data!$M373</f>
        <v>0</v>
      </c>
      <c r="P374" s="3">
        <f>[1]sbb_raw_data!$N373</f>
        <v>0</v>
      </c>
      <c r="Q374">
        <f t="shared" si="42"/>
        <v>0</v>
      </c>
    </row>
    <row r="375" spans="1:17" hidden="1" x14ac:dyDescent="0.3">
      <c r="A375" s="5"/>
      <c r="B375" s="20" t="str">
        <f>IF([1]sbb_raw_data!$L374&lt;&gt;"",MID([1]sbb_raw_data!$L374,4,19),"")</f>
        <v/>
      </c>
      <c r="C375" s="12" t="str">
        <f>IF(AND(B375&lt;&gt;"",[1]sbb_raw_data!$O374=""),VLOOKUP(VLOOKUP(P375,N$3:O$1000,2,FALSE),[2]XetraUserIDs!$A$2:$B$12,2,FALSE),"")</f>
        <v/>
      </c>
      <c r="D375" s="12" t="str">
        <f t="shared" si="36"/>
        <v/>
      </c>
      <c r="E375" s="12" t="str">
        <f t="shared" si="37"/>
        <v/>
      </c>
      <c r="F375" s="17" t="str">
        <f>IF(B375&lt;&gt;"",CONCATENATE(MID([1]sbb_raw_data!$A374,7,4),"-",MID([1]sbb_raw_data!$A374,4,2),"-",LEFT([1]sbb_raw_data!$A374,2),"T",RIGHT([1]sbb_raw_data!$A374,15),"Z"),"")</f>
        <v/>
      </c>
      <c r="G375" s="3" t="str">
        <f>IF(B375&lt;&gt;"",[1]sbb_raw_data!$I374,"")</f>
        <v/>
      </c>
      <c r="H375" s="9" t="str">
        <f>IF(B375&lt;&gt;"",[1]sbb_raw_data!$J374,"")</f>
        <v/>
      </c>
      <c r="I375" s="3" t="str">
        <f>IF(B375&lt;&gt;"",[1]sbb_raw_data!$H374,"")</f>
        <v/>
      </c>
      <c r="J375" s="3" t="str">
        <f>IF(B375&lt;&gt;"",IF([1]sbb_raw_data!$C374="EDE","XETA","Please fill in Segment MIC manually."),"")</f>
        <v/>
      </c>
      <c r="K375" s="12" t="str">
        <f t="shared" si="38"/>
        <v/>
      </c>
      <c r="L375" s="12" t="str">
        <f t="shared" si="39"/>
        <v/>
      </c>
      <c r="N375" s="3">
        <f>IF(B375&lt;&gt;"","",[1]sbb_raw_data!$N374)</f>
        <v>0</v>
      </c>
      <c r="O375" s="3">
        <f>[1]sbb_raw_data!$M374</f>
        <v>0</v>
      </c>
      <c r="P375" s="3">
        <f>[1]sbb_raw_data!$N374</f>
        <v>0</v>
      </c>
      <c r="Q375">
        <f t="shared" si="42"/>
        <v>0</v>
      </c>
    </row>
    <row r="376" spans="1:17" hidden="1" x14ac:dyDescent="0.3">
      <c r="A376" s="5"/>
      <c r="B376" s="20" t="str">
        <f>IF([1]sbb_raw_data!$L375&lt;&gt;"",MID([1]sbb_raw_data!$L375,4,19),"")</f>
        <v/>
      </c>
      <c r="C376" s="12" t="str">
        <f>IF(AND(B376&lt;&gt;"",[1]sbb_raw_data!$O375=""),VLOOKUP(VLOOKUP(P376,N$3:O$1000,2,FALSE),[2]XetraUserIDs!$A$2:$B$12,2,FALSE),"")</f>
        <v/>
      </c>
      <c r="D376" s="12" t="str">
        <f t="shared" si="36"/>
        <v/>
      </c>
      <c r="E376" s="12" t="str">
        <f t="shared" si="37"/>
        <v/>
      </c>
      <c r="F376" s="17" t="str">
        <f>IF(B376&lt;&gt;"",CONCATENATE(MID([1]sbb_raw_data!$A375,7,4),"-",MID([1]sbb_raw_data!$A375,4,2),"-",LEFT([1]sbb_raw_data!$A375,2),"T",RIGHT([1]sbb_raw_data!$A375,15),"Z"),"")</f>
        <v/>
      </c>
      <c r="G376" s="3" t="str">
        <f>IF(B376&lt;&gt;"",[1]sbb_raw_data!$I375,"")</f>
        <v/>
      </c>
      <c r="H376" s="9" t="str">
        <f>IF(B376&lt;&gt;"",[1]sbb_raw_data!$J375,"")</f>
        <v/>
      </c>
      <c r="I376" s="3" t="str">
        <f>IF(B376&lt;&gt;"",[1]sbb_raw_data!$H375,"")</f>
        <v/>
      </c>
      <c r="J376" s="3" t="str">
        <f>IF(B376&lt;&gt;"",IF([1]sbb_raw_data!$C375="EDE","XETA","Please fill in Segment MIC manually."),"")</f>
        <v/>
      </c>
      <c r="K376" s="12" t="str">
        <f t="shared" si="38"/>
        <v/>
      </c>
      <c r="L376" s="12" t="str">
        <f t="shared" si="39"/>
        <v/>
      </c>
      <c r="N376" s="3">
        <f>IF(B376&lt;&gt;"","",[1]sbb_raw_data!$N375)</f>
        <v>0</v>
      </c>
      <c r="O376" s="3">
        <f>[1]sbb_raw_data!$M375</f>
        <v>0</v>
      </c>
      <c r="P376" s="3">
        <f>[1]sbb_raw_data!$N375</f>
        <v>0</v>
      </c>
      <c r="Q376">
        <f t="shared" si="42"/>
        <v>0</v>
      </c>
    </row>
    <row r="377" spans="1:17" hidden="1" x14ac:dyDescent="0.3">
      <c r="A377" s="5"/>
      <c r="B377" s="20" t="str">
        <f>IF([1]sbb_raw_data!$L376&lt;&gt;"",MID([1]sbb_raw_data!$L376,4,19),"")</f>
        <v/>
      </c>
      <c r="C377" s="12" t="str">
        <f>IF(AND(B377&lt;&gt;"",[1]sbb_raw_data!$O376=""),VLOOKUP(VLOOKUP(P377,N$3:O$1000,2,FALSE),[2]XetraUserIDs!$A$2:$B$12,2,FALSE),"")</f>
        <v/>
      </c>
      <c r="D377" s="12" t="str">
        <f t="shared" si="36"/>
        <v/>
      </c>
      <c r="E377" s="12" t="str">
        <f t="shared" si="37"/>
        <v/>
      </c>
      <c r="F377" s="17" t="str">
        <f>IF(B377&lt;&gt;"",CONCATENATE(MID([1]sbb_raw_data!$A376,7,4),"-",MID([1]sbb_raw_data!$A376,4,2),"-",LEFT([1]sbb_raw_data!$A376,2),"T",RIGHT([1]sbb_raw_data!$A376,15),"Z"),"")</f>
        <v/>
      </c>
      <c r="G377" s="3" t="str">
        <f>IF(B377&lt;&gt;"",[1]sbb_raw_data!$I376,"")</f>
        <v/>
      </c>
      <c r="H377" s="9" t="str">
        <f>IF(B377&lt;&gt;"",[1]sbb_raw_data!$J376,"")</f>
        <v/>
      </c>
      <c r="I377" s="3" t="str">
        <f>IF(B377&lt;&gt;"",[1]sbb_raw_data!$H376,"")</f>
        <v/>
      </c>
      <c r="J377" s="3" t="str">
        <f>IF(B377&lt;&gt;"",IF([1]sbb_raw_data!$C376="EDE","XETA","Please fill in Segment MIC manually."),"")</f>
        <v/>
      </c>
      <c r="K377" s="12" t="str">
        <f t="shared" si="38"/>
        <v/>
      </c>
      <c r="L377" s="12" t="str">
        <f t="shared" si="39"/>
        <v/>
      </c>
      <c r="N377" s="3">
        <f>IF(B377&lt;&gt;"","",[1]sbb_raw_data!$N376)</f>
        <v>0</v>
      </c>
      <c r="O377" s="3">
        <f>[1]sbb_raw_data!$M376</f>
        <v>0</v>
      </c>
      <c r="P377" s="3">
        <f>[1]sbb_raw_data!$N376</f>
        <v>0</v>
      </c>
      <c r="Q377">
        <f t="shared" si="42"/>
        <v>0</v>
      </c>
    </row>
    <row r="378" spans="1:17" hidden="1" x14ac:dyDescent="0.3">
      <c r="A378" s="5"/>
      <c r="B378" s="20" t="str">
        <f>IF([1]sbb_raw_data!$L377&lt;&gt;"",MID([1]sbb_raw_data!$L377,4,19),"")</f>
        <v/>
      </c>
      <c r="C378" s="12" t="str">
        <f>IF(AND(B378&lt;&gt;"",[1]sbb_raw_data!$O377=""),VLOOKUP(VLOOKUP(P378,N$3:O$1000,2,FALSE),[2]XetraUserIDs!$A$2:$B$12,2,FALSE),"")</f>
        <v/>
      </c>
      <c r="D378" s="12" t="str">
        <f t="shared" si="36"/>
        <v/>
      </c>
      <c r="E378" s="12" t="str">
        <f t="shared" si="37"/>
        <v/>
      </c>
      <c r="F378" s="17" t="str">
        <f>IF(B378&lt;&gt;"",CONCATENATE(MID([1]sbb_raw_data!$A377,7,4),"-",MID([1]sbb_raw_data!$A377,4,2),"-",LEFT([1]sbb_raw_data!$A377,2),"T",RIGHT([1]sbb_raw_data!$A377,15),"Z"),"")</f>
        <v/>
      </c>
      <c r="G378" s="3" t="str">
        <f>IF(B378&lt;&gt;"",[1]sbb_raw_data!$I377,"")</f>
        <v/>
      </c>
      <c r="H378" s="9" t="str">
        <f>IF(B378&lt;&gt;"",[1]sbb_raw_data!$J377,"")</f>
        <v/>
      </c>
      <c r="I378" s="3" t="str">
        <f>IF(B378&lt;&gt;"",[1]sbb_raw_data!$H377,"")</f>
        <v/>
      </c>
      <c r="J378" s="3" t="str">
        <f>IF(B378&lt;&gt;"",IF([1]sbb_raw_data!$C377="EDE","XETA","Please fill in Segment MIC manually."),"")</f>
        <v/>
      </c>
      <c r="K378" s="12" t="str">
        <f t="shared" si="38"/>
        <v/>
      </c>
      <c r="L378" s="12" t="str">
        <f t="shared" si="39"/>
        <v/>
      </c>
      <c r="N378" s="3">
        <f>IF(B378&lt;&gt;"","",[1]sbb_raw_data!$N377)</f>
        <v>0</v>
      </c>
      <c r="O378" s="3">
        <f>[1]sbb_raw_data!$M377</f>
        <v>0</v>
      </c>
      <c r="P378" s="3">
        <f>[1]sbb_raw_data!$N377</f>
        <v>0</v>
      </c>
      <c r="Q378">
        <f t="shared" si="42"/>
        <v>0</v>
      </c>
    </row>
    <row r="379" spans="1:17" hidden="1" x14ac:dyDescent="0.3">
      <c r="A379" s="5"/>
      <c r="B379" s="20" t="str">
        <f>IF([1]sbb_raw_data!$L378&lt;&gt;"",MID([1]sbb_raw_data!$L378,4,19),"")</f>
        <v/>
      </c>
      <c r="C379" s="12" t="str">
        <f>IF(AND(B379&lt;&gt;"",[1]sbb_raw_data!$O378=""),VLOOKUP(VLOOKUP(P379,N$3:O$1000,2,FALSE),[2]XetraUserIDs!$A$2:$B$12,2,FALSE),"")</f>
        <v/>
      </c>
      <c r="D379" s="12" t="str">
        <f t="shared" si="36"/>
        <v/>
      </c>
      <c r="E379" s="12" t="str">
        <f t="shared" si="37"/>
        <v/>
      </c>
      <c r="F379" s="17" t="str">
        <f>IF(B379&lt;&gt;"",CONCATENATE(MID([1]sbb_raw_data!$A378,7,4),"-",MID([1]sbb_raw_data!$A378,4,2),"-",LEFT([1]sbb_raw_data!$A378,2),"T",RIGHT([1]sbb_raw_data!$A378,15),"Z"),"")</f>
        <v/>
      </c>
      <c r="G379" s="3" t="str">
        <f>IF(B379&lt;&gt;"",[1]sbb_raw_data!$I378,"")</f>
        <v/>
      </c>
      <c r="H379" s="9" t="str">
        <f>IF(B379&lt;&gt;"",[1]sbb_raw_data!$J378,"")</f>
        <v/>
      </c>
      <c r="I379" s="3" t="str">
        <f>IF(B379&lt;&gt;"",[1]sbb_raw_data!$H378,"")</f>
        <v/>
      </c>
      <c r="J379" s="3" t="str">
        <f>IF(B379&lt;&gt;"",IF([1]sbb_raw_data!$C378="EDE","XETA","Please fill in Segment MIC manually."),"")</f>
        <v/>
      </c>
      <c r="K379" s="12" t="str">
        <f t="shared" si="38"/>
        <v/>
      </c>
      <c r="L379" s="12" t="str">
        <f t="shared" si="39"/>
        <v/>
      </c>
      <c r="N379" s="3">
        <f>IF(B379&lt;&gt;"","",[1]sbb_raw_data!$N378)</f>
        <v>0</v>
      </c>
      <c r="O379" s="3">
        <f>[1]sbb_raw_data!$M378</f>
        <v>0</v>
      </c>
      <c r="P379" s="3">
        <f>[1]sbb_raw_data!$N378</f>
        <v>0</v>
      </c>
      <c r="Q379">
        <f t="shared" si="42"/>
        <v>0</v>
      </c>
    </row>
    <row r="380" spans="1:17" hidden="1" x14ac:dyDescent="0.3">
      <c r="A380" s="5"/>
      <c r="B380" s="20" t="str">
        <f>IF([1]sbb_raw_data!$L379&lt;&gt;"",MID([1]sbb_raw_data!$L379,4,19),"")</f>
        <v/>
      </c>
      <c r="C380" s="12" t="str">
        <f>IF(AND(B380&lt;&gt;"",[1]sbb_raw_data!$O379=""),VLOOKUP(VLOOKUP(P380,N$3:O$1000,2,FALSE),[2]XetraUserIDs!$A$2:$B$12,2,FALSE),"")</f>
        <v/>
      </c>
      <c r="D380" s="12" t="str">
        <f t="shared" si="36"/>
        <v/>
      </c>
      <c r="E380" s="12" t="str">
        <f t="shared" si="37"/>
        <v/>
      </c>
      <c r="F380" s="17" t="str">
        <f>IF(B380&lt;&gt;"",CONCATENATE(MID([1]sbb_raw_data!$A379,7,4),"-",MID([1]sbb_raw_data!$A379,4,2),"-",LEFT([1]sbb_raw_data!$A379,2),"T",RIGHT([1]sbb_raw_data!$A379,15),"Z"),"")</f>
        <v/>
      </c>
      <c r="G380" s="3" t="str">
        <f>IF(B380&lt;&gt;"",[1]sbb_raw_data!$I379,"")</f>
        <v/>
      </c>
      <c r="H380" s="9" t="str">
        <f>IF(B380&lt;&gt;"",[1]sbb_raw_data!$J379,"")</f>
        <v/>
      </c>
      <c r="I380" s="3" t="str">
        <f>IF(B380&lt;&gt;"",[1]sbb_raw_data!$H379,"")</f>
        <v/>
      </c>
      <c r="J380" s="3" t="str">
        <f>IF(B380&lt;&gt;"",IF([1]sbb_raw_data!$C379="EDE","XETA","Please fill in Segment MIC manually."),"")</f>
        <v/>
      </c>
      <c r="K380" s="12" t="str">
        <f t="shared" si="38"/>
        <v/>
      </c>
      <c r="L380" s="12" t="str">
        <f t="shared" si="39"/>
        <v/>
      </c>
      <c r="N380" s="3"/>
      <c r="O380" s="3"/>
      <c r="P380" s="3"/>
    </row>
    <row r="381" spans="1:17" hidden="1" x14ac:dyDescent="0.3">
      <c r="A381" s="5"/>
      <c r="B381" s="20" t="str">
        <f>IF([1]sbb_raw_data!$L380&lt;&gt;"",MID([1]sbb_raw_data!$L380,4,19),"")</f>
        <v/>
      </c>
      <c r="C381" s="12" t="str">
        <f>IF(AND(B381&lt;&gt;"",[1]sbb_raw_data!$O380=""),VLOOKUP(VLOOKUP(P381,N$3:O$1000,2,FALSE),[2]XetraUserIDs!$A$2:$B$12,2,FALSE),"")</f>
        <v/>
      </c>
      <c r="D381" s="12" t="str">
        <f t="shared" si="36"/>
        <v/>
      </c>
      <c r="E381" s="12" t="str">
        <f t="shared" si="37"/>
        <v/>
      </c>
      <c r="F381" s="17" t="str">
        <f>IF(B381&lt;&gt;"",CONCATENATE(MID([1]sbb_raw_data!$A380,7,4),"-",MID([1]sbb_raw_data!$A380,4,2),"-",LEFT([1]sbb_raw_data!$A380,2),"T",RIGHT([1]sbb_raw_data!$A380,15),"Z"),"")</f>
        <v/>
      </c>
      <c r="G381" s="3" t="str">
        <f>IF(B381&lt;&gt;"",[1]sbb_raw_data!$I380,"")</f>
        <v/>
      </c>
      <c r="H381" s="9" t="str">
        <f>IF(B381&lt;&gt;"",[1]sbb_raw_data!$J380,"")</f>
        <v/>
      </c>
      <c r="I381" s="3" t="str">
        <f>IF(B381&lt;&gt;"",[1]sbb_raw_data!$H380,"")</f>
        <v/>
      </c>
      <c r="J381" s="3" t="str">
        <f>IF(B381&lt;&gt;"",IF([1]sbb_raw_data!$C380="EDE","XETA","Please fill in Segment MIC manually."),"")</f>
        <v/>
      </c>
      <c r="K381" s="12" t="str">
        <f t="shared" si="38"/>
        <v/>
      </c>
      <c r="L381" s="12" t="str">
        <f t="shared" si="39"/>
        <v/>
      </c>
      <c r="N381" s="3">
        <f>IF(B381&lt;&gt;"","",[1]sbb_raw_data!$N380)</f>
        <v>0</v>
      </c>
      <c r="O381" s="3">
        <f>[1]sbb_raw_data!$M380</f>
        <v>0</v>
      </c>
      <c r="P381" s="3">
        <f>[1]sbb_raw_data!$N380</f>
        <v>0</v>
      </c>
      <c r="Q381">
        <f t="shared" ref="Q381:Q398" si="43">IFERROR(G381*H381,0)</f>
        <v>0</v>
      </c>
    </row>
    <row r="382" spans="1:17" hidden="1" x14ac:dyDescent="0.3">
      <c r="A382" s="5"/>
      <c r="B382" s="20" t="str">
        <f>IF([1]sbb_raw_data!$L381&lt;&gt;"",MID([1]sbb_raw_data!$L381,4,19),"")</f>
        <v/>
      </c>
      <c r="C382" s="12" t="str">
        <f>IF(AND(B382&lt;&gt;"",[1]sbb_raw_data!$O381=""),VLOOKUP(VLOOKUP(P382,N$3:O$1000,2,FALSE),[2]XetraUserIDs!$A$2:$B$12,2,FALSE),"")</f>
        <v/>
      </c>
      <c r="D382" s="12" t="str">
        <f t="shared" si="36"/>
        <v/>
      </c>
      <c r="E382" s="12" t="str">
        <f t="shared" si="37"/>
        <v/>
      </c>
      <c r="F382" s="17" t="str">
        <f>IF(B382&lt;&gt;"",CONCATENATE(MID([1]sbb_raw_data!$A381,7,4),"-",MID([1]sbb_raw_data!$A381,4,2),"-",LEFT([1]sbb_raw_data!$A381,2),"T",RIGHT([1]sbb_raw_data!$A381,15),"Z"),"")</f>
        <v/>
      </c>
      <c r="G382" s="3" t="str">
        <f>IF(B382&lt;&gt;"",[1]sbb_raw_data!$I381,"")</f>
        <v/>
      </c>
      <c r="H382" s="9" t="str">
        <f>IF(B382&lt;&gt;"",[1]sbb_raw_data!$J381,"")</f>
        <v/>
      </c>
      <c r="I382" s="3" t="str">
        <f>IF(B382&lt;&gt;"",[1]sbb_raw_data!$H381,"")</f>
        <v/>
      </c>
      <c r="J382" s="3" t="str">
        <f>IF(B382&lt;&gt;"",IF([1]sbb_raw_data!$C381="EDE","XETA","Please fill in Segment MIC manually."),"")</f>
        <v/>
      </c>
      <c r="K382" s="12" t="str">
        <f t="shared" si="38"/>
        <v/>
      </c>
      <c r="L382" s="12" t="str">
        <f t="shared" si="39"/>
        <v/>
      </c>
      <c r="N382" s="3">
        <f>IF(B382&lt;&gt;"","",[1]sbb_raw_data!$N381)</f>
        <v>0</v>
      </c>
      <c r="O382" s="3">
        <f>[1]sbb_raw_data!$M381</f>
        <v>0</v>
      </c>
      <c r="P382" s="3">
        <f>[1]sbb_raw_data!$N381</f>
        <v>0</v>
      </c>
      <c r="Q382">
        <f t="shared" si="43"/>
        <v>0</v>
      </c>
    </row>
    <row r="383" spans="1:17" hidden="1" x14ac:dyDescent="0.3">
      <c r="A383" s="5"/>
      <c r="B383" s="20" t="str">
        <f>IF([1]sbb_raw_data!$L382&lt;&gt;"",MID([1]sbb_raw_data!$L382,4,19),"")</f>
        <v/>
      </c>
      <c r="C383" s="12" t="str">
        <f>IF(AND(B383&lt;&gt;"",[1]sbb_raw_data!$O382=""),VLOOKUP(VLOOKUP(P383,N$3:O$1000,2,FALSE),[2]XetraUserIDs!$A$2:$B$12,2,FALSE),"")</f>
        <v/>
      </c>
      <c r="D383" s="12" t="str">
        <f t="shared" si="36"/>
        <v/>
      </c>
      <c r="E383" s="12" t="str">
        <f t="shared" si="37"/>
        <v/>
      </c>
      <c r="F383" s="17" t="str">
        <f>IF(B383&lt;&gt;"",CONCATENATE(MID([1]sbb_raw_data!$A382,7,4),"-",MID([1]sbb_raw_data!$A382,4,2),"-",LEFT([1]sbb_raw_data!$A382,2),"T",RIGHT([1]sbb_raw_data!$A382,15),"Z"),"")</f>
        <v/>
      </c>
      <c r="G383" s="3" t="str">
        <f>IF(B383&lt;&gt;"",[1]sbb_raw_data!$I382,"")</f>
        <v/>
      </c>
      <c r="H383" s="9" t="str">
        <f>IF(B383&lt;&gt;"",[1]sbb_raw_data!$J382,"")</f>
        <v/>
      </c>
      <c r="I383" s="3" t="str">
        <f>IF(B383&lt;&gt;"",[1]sbb_raw_data!$H382,"")</f>
        <v/>
      </c>
      <c r="J383" s="3" t="str">
        <f>IF(B383&lt;&gt;"",IF([1]sbb_raw_data!$C382="EDE","XETA","Please fill in Segment MIC manually."),"")</f>
        <v/>
      </c>
      <c r="K383" s="12" t="str">
        <f t="shared" si="38"/>
        <v/>
      </c>
      <c r="L383" s="12" t="str">
        <f t="shared" si="39"/>
        <v/>
      </c>
      <c r="N383" s="3">
        <f>IF(B383&lt;&gt;"","",[1]sbb_raw_data!$N382)</f>
        <v>0</v>
      </c>
      <c r="O383" s="3">
        <f>[1]sbb_raw_data!$M382</f>
        <v>0</v>
      </c>
      <c r="P383" s="3">
        <f>[1]sbb_raw_data!$N382</f>
        <v>0</v>
      </c>
      <c r="Q383">
        <f t="shared" si="43"/>
        <v>0</v>
      </c>
    </row>
    <row r="384" spans="1:17" hidden="1" x14ac:dyDescent="0.3">
      <c r="A384" s="5"/>
      <c r="B384" s="20" t="str">
        <f>IF([1]sbb_raw_data!$L383&lt;&gt;"",MID([1]sbb_raw_data!$L383,4,19),"")</f>
        <v/>
      </c>
      <c r="C384" s="12" t="str">
        <f>IF(AND(B384&lt;&gt;"",[1]sbb_raw_data!$O383=""),VLOOKUP(VLOOKUP(P384,N$3:O$1000,2,FALSE),[2]XetraUserIDs!$A$2:$B$12,2,FALSE),"")</f>
        <v/>
      </c>
      <c r="D384" s="12" t="str">
        <f t="shared" si="36"/>
        <v/>
      </c>
      <c r="E384" s="12" t="str">
        <f t="shared" si="37"/>
        <v/>
      </c>
      <c r="F384" s="17" t="str">
        <f>IF(B384&lt;&gt;"",CONCATENATE(MID([1]sbb_raw_data!$A383,7,4),"-",MID([1]sbb_raw_data!$A383,4,2),"-",LEFT([1]sbb_raw_data!$A383,2),"T",RIGHT([1]sbb_raw_data!$A383,15),"Z"),"")</f>
        <v/>
      </c>
      <c r="G384" s="3" t="str">
        <f>IF(B384&lt;&gt;"",[1]sbb_raw_data!$I383,"")</f>
        <v/>
      </c>
      <c r="H384" s="9" t="str">
        <f>IF(B384&lt;&gt;"",[1]sbb_raw_data!$J383,"")</f>
        <v/>
      </c>
      <c r="I384" s="3" t="str">
        <f>IF(B384&lt;&gt;"",[1]sbb_raw_data!$H383,"")</f>
        <v/>
      </c>
      <c r="J384" s="3" t="str">
        <f>IF(B384&lt;&gt;"",IF([1]sbb_raw_data!$C383="EDE","XETA","Please fill in Segment MIC manually."),"")</f>
        <v/>
      </c>
      <c r="K384" s="12" t="str">
        <f t="shared" si="38"/>
        <v/>
      </c>
      <c r="L384" s="12" t="str">
        <f t="shared" si="39"/>
        <v/>
      </c>
      <c r="N384" s="3">
        <f>IF(B384&lt;&gt;"","",[1]sbb_raw_data!$N383)</f>
        <v>0</v>
      </c>
      <c r="O384" s="3">
        <f>[1]sbb_raw_data!$M383</f>
        <v>0</v>
      </c>
      <c r="P384" s="3">
        <f>[1]sbb_raw_data!$N383</f>
        <v>0</v>
      </c>
      <c r="Q384">
        <f t="shared" si="43"/>
        <v>0</v>
      </c>
    </row>
    <row r="385" spans="1:17" hidden="1" x14ac:dyDescent="0.3">
      <c r="A385" s="5"/>
      <c r="B385" s="20" t="str">
        <f>IF([1]sbb_raw_data!$L384&lt;&gt;"",MID([1]sbb_raw_data!$L384,4,19),"")</f>
        <v/>
      </c>
      <c r="C385" s="12" t="str">
        <f>IF(AND(B385&lt;&gt;"",[1]sbb_raw_data!$O384=""),VLOOKUP(VLOOKUP(P385,N$3:O$1000,2,FALSE),[2]XetraUserIDs!$A$2:$B$12,2,FALSE),"")</f>
        <v/>
      </c>
      <c r="D385" s="12" t="str">
        <f t="shared" si="36"/>
        <v/>
      </c>
      <c r="E385" s="12" t="str">
        <f t="shared" si="37"/>
        <v/>
      </c>
      <c r="F385" s="17" t="str">
        <f>IF(B385&lt;&gt;"",CONCATENATE(MID([1]sbb_raw_data!$A384,7,4),"-",MID([1]sbb_raw_data!$A384,4,2),"-",LEFT([1]sbb_raw_data!$A384,2),"T",RIGHT([1]sbb_raw_data!$A384,15),"Z"),"")</f>
        <v/>
      </c>
      <c r="G385" s="3" t="str">
        <f>IF(B385&lt;&gt;"",[1]sbb_raw_data!$I384,"")</f>
        <v/>
      </c>
      <c r="H385" s="9" t="str">
        <f>IF(B385&lt;&gt;"",[1]sbb_raw_data!$J384,"")</f>
        <v/>
      </c>
      <c r="I385" s="3" t="str">
        <f>IF(B385&lt;&gt;"",[1]sbb_raw_data!$H384,"")</f>
        <v/>
      </c>
      <c r="J385" s="3" t="str">
        <f>IF(B385&lt;&gt;"",IF([1]sbb_raw_data!$C384="EDE","XETA","Please fill in Segment MIC manually."),"")</f>
        <v/>
      </c>
      <c r="K385" s="12" t="str">
        <f t="shared" si="38"/>
        <v/>
      </c>
      <c r="L385" s="12" t="str">
        <f t="shared" si="39"/>
        <v/>
      </c>
      <c r="N385" s="3">
        <f>IF(B385&lt;&gt;"","",[1]sbb_raw_data!$N384)</f>
        <v>0</v>
      </c>
      <c r="O385" s="3">
        <f>[1]sbb_raw_data!$M384</f>
        <v>0</v>
      </c>
      <c r="P385" s="3">
        <f>[1]sbb_raw_data!$N384</f>
        <v>0</v>
      </c>
      <c r="Q385">
        <f t="shared" si="43"/>
        <v>0</v>
      </c>
    </row>
    <row r="386" spans="1:17" hidden="1" x14ac:dyDescent="0.3">
      <c r="A386" s="5"/>
      <c r="B386" s="20" t="str">
        <f>IF([1]sbb_raw_data!$L385&lt;&gt;"",MID([1]sbb_raw_data!$L385,4,19),"")</f>
        <v/>
      </c>
      <c r="C386" s="12" t="str">
        <f>IF(AND(B386&lt;&gt;"",[1]sbb_raw_data!$O385=""),VLOOKUP(VLOOKUP(P386,N$3:O$1000,2,FALSE),[2]XetraUserIDs!$A$2:$B$12,2,FALSE),"")</f>
        <v/>
      </c>
      <c r="D386" s="12" t="str">
        <f t="shared" si="36"/>
        <v/>
      </c>
      <c r="E386" s="12" t="str">
        <f t="shared" si="37"/>
        <v/>
      </c>
      <c r="F386" s="17" t="str">
        <f>IF(B386&lt;&gt;"",CONCATENATE(MID([1]sbb_raw_data!$A385,7,4),"-",MID([1]sbb_raw_data!$A385,4,2),"-",LEFT([1]sbb_raw_data!$A385,2),"T",RIGHT([1]sbb_raw_data!$A385,15),"Z"),"")</f>
        <v/>
      </c>
      <c r="G386" s="3" t="str">
        <f>IF(B386&lt;&gt;"",[1]sbb_raw_data!$I385,"")</f>
        <v/>
      </c>
      <c r="H386" s="9" t="str">
        <f>IF(B386&lt;&gt;"",[1]sbb_raw_data!$J385,"")</f>
        <v/>
      </c>
      <c r="I386" s="3" t="str">
        <f>IF(B386&lt;&gt;"",[1]sbb_raw_data!$H385,"")</f>
        <v/>
      </c>
      <c r="J386" s="3" t="str">
        <f>IF(B386&lt;&gt;"",IF([1]sbb_raw_data!$C385="EDE","XETA","Please fill in Segment MIC manually."),"")</f>
        <v/>
      </c>
      <c r="K386" s="12" t="str">
        <f t="shared" si="38"/>
        <v/>
      </c>
      <c r="L386" s="12" t="str">
        <f t="shared" si="39"/>
        <v/>
      </c>
      <c r="N386" s="3">
        <f>IF(B386&lt;&gt;"","",[1]sbb_raw_data!$N385)</f>
        <v>0</v>
      </c>
      <c r="O386" s="3">
        <f>[1]sbb_raw_data!$M385</f>
        <v>0</v>
      </c>
      <c r="P386" s="3">
        <f>[1]sbb_raw_data!$N385</f>
        <v>0</v>
      </c>
      <c r="Q386">
        <f t="shared" si="43"/>
        <v>0</v>
      </c>
    </row>
    <row r="387" spans="1:17" hidden="1" x14ac:dyDescent="0.3">
      <c r="A387" s="5"/>
      <c r="B387" s="20" t="str">
        <f>IF([1]sbb_raw_data!$L386&lt;&gt;"",MID([1]sbb_raw_data!$L386,4,19),"")</f>
        <v/>
      </c>
      <c r="C387" s="12" t="str">
        <f>IF(AND(B387&lt;&gt;"",[1]sbb_raw_data!$O386=""),VLOOKUP(VLOOKUP(P387,N$3:O$1000,2,FALSE),[2]XetraUserIDs!$A$2:$B$12,2,FALSE),"")</f>
        <v/>
      </c>
      <c r="D387" s="12" t="str">
        <f t="shared" si="36"/>
        <v/>
      </c>
      <c r="E387" s="12" t="str">
        <f t="shared" si="37"/>
        <v/>
      </c>
      <c r="F387" s="17" t="str">
        <f>IF(B387&lt;&gt;"",CONCATENATE(MID([1]sbb_raw_data!$A386,7,4),"-",MID([1]sbb_raw_data!$A386,4,2),"-",LEFT([1]sbb_raw_data!$A386,2),"T",RIGHT([1]sbb_raw_data!$A386,15),"Z"),"")</f>
        <v/>
      </c>
      <c r="G387" s="3" t="str">
        <f>IF(B387&lt;&gt;"",[1]sbb_raw_data!$I386,"")</f>
        <v/>
      </c>
      <c r="H387" s="9" t="str">
        <f>IF(B387&lt;&gt;"",[1]sbb_raw_data!$J386,"")</f>
        <v/>
      </c>
      <c r="I387" s="3" t="str">
        <f>IF(B387&lt;&gt;"",[1]sbb_raw_data!$H386,"")</f>
        <v/>
      </c>
      <c r="J387" s="3" t="str">
        <f>IF(B387&lt;&gt;"",IF([1]sbb_raw_data!$C386="EDE","XETA","Please fill in Segment MIC manually."),"")</f>
        <v/>
      </c>
      <c r="K387" s="12" t="str">
        <f t="shared" si="38"/>
        <v/>
      </c>
      <c r="L387" s="12" t="str">
        <f t="shared" si="39"/>
        <v/>
      </c>
      <c r="N387" s="3">
        <f>IF(B387&lt;&gt;"","",[1]sbb_raw_data!$N386)</f>
        <v>0</v>
      </c>
      <c r="O387" s="3">
        <f>[1]sbb_raw_data!$M386</f>
        <v>0</v>
      </c>
      <c r="P387" s="3">
        <f>[1]sbb_raw_data!$N386</f>
        <v>0</v>
      </c>
      <c r="Q387">
        <f t="shared" si="43"/>
        <v>0</v>
      </c>
    </row>
    <row r="388" spans="1:17" hidden="1" x14ac:dyDescent="0.3">
      <c r="A388" s="5"/>
      <c r="B388" s="20" t="str">
        <f>IF([1]sbb_raw_data!$L387&lt;&gt;"",MID([1]sbb_raw_data!$L387,4,19),"")</f>
        <v/>
      </c>
      <c r="C388" s="12" t="str">
        <f>IF(AND(B388&lt;&gt;"",[1]sbb_raw_data!$O387=""),VLOOKUP(VLOOKUP(P388,N$3:O$1000,2,FALSE),[2]XetraUserIDs!$A$2:$B$12,2,FALSE),"")</f>
        <v/>
      </c>
      <c r="D388" s="12" t="str">
        <f t="shared" si="36"/>
        <v/>
      </c>
      <c r="E388" s="12" t="str">
        <f t="shared" si="37"/>
        <v/>
      </c>
      <c r="F388" s="17" t="str">
        <f>IF(B388&lt;&gt;"",CONCATENATE(MID([1]sbb_raw_data!$A387,7,4),"-",MID([1]sbb_raw_data!$A387,4,2),"-",LEFT([1]sbb_raw_data!$A387,2),"T",RIGHT([1]sbb_raw_data!$A387,15),"Z"),"")</f>
        <v/>
      </c>
      <c r="G388" s="3" t="str">
        <f>IF(B388&lt;&gt;"",[1]sbb_raw_data!$I387,"")</f>
        <v/>
      </c>
      <c r="H388" s="9" t="str">
        <f>IF(B388&lt;&gt;"",[1]sbb_raw_data!$J387,"")</f>
        <v/>
      </c>
      <c r="I388" s="3" t="str">
        <f>IF(B388&lt;&gt;"",[1]sbb_raw_data!$H387,"")</f>
        <v/>
      </c>
      <c r="J388" s="3" t="str">
        <f>IF(B388&lt;&gt;"",IF([1]sbb_raw_data!$C387="EDE","XETA","Please fill in Segment MIC manually."),"")</f>
        <v/>
      </c>
      <c r="K388" s="12" t="str">
        <f t="shared" si="38"/>
        <v/>
      </c>
      <c r="L388" s="12" t="str">
        <f t="shared" si="39"/>
        <v/>
      </c>
      <c r="N388" s="3">
        <f>IF(B388&lt;&gt;"","",[1]sbb_raw_data!$N387)</f>
        <v>0</v>
      </c>
      <c r="O388" s="3">
        <f>[1]sbb_raw_data!$M387</f>
        <v>0</v>
      </c>
      <c r="P388" s="3">
        <f>[1]sbb_raw_data!$N387</f>
        <v>0</v>
      </c>
      <c r="Q388">
        <f t="shared" si="43"/>
        <v>0</v>
      </c>
    </row>
    <row r="389" spans="1:17" hidden="1" x14ac:dyDescent="0.3">
      <c r="A389" s="5"/>
      <c r="B389" s="20" t="str">
        <f>IF([1]sbb_raw_data!$L388&lt;&gt;"",MID([1]sbb_raw_data!$L388,4,19),"")</f>
        <v/>
      </c>
      <c r="C389" s="12" t="str">
        <f>IF(AND(B389&lt;&gt;"",[1]sbb_raw_data!$O388=""),VLOOKUP(VLOOKUP(P389,N$3:O$1000,2,FALSE),[2]XetraUserIDs!$A$2:$B$12,2,FALSE),"")</f>
        <v/>
      </c>
      <c r="D389" s="12" t="str">
        <f t="shared" ref="D389:D452" si="44">IF(C389&lt;&gt;"",C389,"")</f>
        <v/>
      </c>
      <c r="E389" s="12" t="str">
        <f t="shared" ref="E389:E452" si="45">IF(D389&lt;&gt;"",D389,"")</f>
        <v/>
      </c>
      <c r="F389" s="17" t="str">
        <f>IF(B389&lt;&gt;"",CONCATENATE(MID([1]sbb_raw_data!$A388,7,4),"-",MID([1]sbb_raw_data!$A388,4,2),"-",LEFT([1]sbb_raw_data!$A388,2),"T",RIGHT([1]sbb_raw_data!$A388,15),"Z"),"")</f>
        <v/>
      </c>
      <c r="G389" s="3" t="str">
        <f>IF(B389&lt;&gt;"",[1]sbb_raw_data!$I388,"")</f>
        <v/>
      </c>
      <c r="H389" s="9" t="str">
        <f>IF(B389&lt;&gt;"",[1]sbb_raw_data!$J388,"")</f>
        <v/>
      </c>
      <c r="I389" s="3" t="str">
        <f>IF(B389&lt;&gt;"",[1]sbb_raw_data!$H388,"")</f>
        <v/>
      </c>
      <c r="J389" s="3" t="str">
        <f>IF(B389&lt;&gt;"",IF([1]sbb_raw_data!$C388="EDE","XETA","Please fill in Segment MIC manually."),"")</f>
        <v/>
      </c>
      <c r="K389" s="12" t="str">
        <f t="shared" ref="K389:K452" si="46">IF(B389&lt;&gt;"",C389,"")</f>
        <v/>
      </c>
      <c r="L389" s="12" t="str">
        <f t="shared" ref="L389:L452" si="47">IF(B389&lt;&gt;"",C389,"")</f>
        <v/>
      </c>
      <c r="N389" s="3">
        <f>IF(B389&lt;&gt;"","",[1]sbb_raw_data!$N388)</f>
        <v>0</v>
      </c>
      <c r="O389" s="3">
        <f>[1]sbb_raw_data!$M388</f>
        <v>0</v>
      </c>
      <c r="P389" s="3">
        <f>[1]sbb_raw_data!$N388</f>
        <v>0</v>
      </c>
      <c r="Q389">
        <f t="shared" si="43"/>
        <v>0</v>
      </c>
    </row>
    <row r="390" spans="1:17" hidden="1" x14ac:dyDescent="0.3">
      <c r="A390" s="5"/>
      <c r="B390" s="20" t="str">
        <f>IF([1]sbb_raw_data!$L389&lt;&gt;"",MID([1]sbb_raw_data!$L389,4,19),"")</f>
        <v/>
      </c>
      <c r="C390" s="12" t="str">
        <f>IF(AND(B390&lt;&gt;"",[1]sbb_raw_data!$O389=""),VLOOKUP(VLOOKUP(P390,N$3:O$1000,2,FALSE),[2]XetraUserIDs!$A$2:$B$12,2,FALSE),"")</f>
        <v/>
      </c>
      <c r="D390" s="12" t="str">
        <f t="shared" si="44"/>
        <v/>
      </c>
      <c r="E390" s="12" t="str">
        <f t="shared" si="45"/>
        <v/>
      </c>
      <c r="F390" s="17" t="str">
        <f>IF(B390&lt;&gt;"",CONCATENATE(MID([1]sbb_raw_data!$A389,7,4),"-",MID([1]sbb_raw_data!$A389,4,2),"-",LEFT([1]sbb_raw_data!$A389,2),"T",RIGHT([1]sbb_raw_data!$A389,15),"Z"),"")</f>
        <v/>
      </c>
      <c r="G390" s="3" t="str">
        <f>IF(B390&lt;&gt;"",[1]sbb_raw_data!$I389,"")</f>
        <v/>
      </c>
      <c r="H390" s="9" t="str">
        <f>IF(B390&lt;&gt;"",[1]sbb_raw_data!$J389,"")</f>
        <v/>
      </c>
      <c r="I390" s="3" t="str">
        <f>IF(B390&lt;&gt;"",[1]sbb_raw_data!$H389,"")</f>
        <v/>
      </c>
      <c r="J390" s="3" t="str">
        <f>IF(B390&lt;&gt;"",IF([1]sbb_raw_data!$C389="EDE","XETA","Please fill in Segment MIC manually."),"")</f>
        <v/>
      </c>
      <c r="K390" s="12" t="str">
        <f t="shared" si="46"/>
        <v/>
      </c>
      <c r="L390" s="12" t="str">
        <f t="shared" si="47"/>
        <v/>
      </c>
      <c r="N390" s="3">
        <f>IF(B390&lt;&gt;"","",[1]sbb_raw_data!$N389)</f>
        <v>0</v>
      </c>
      <c r="O390" s="3">
        <f>[1]sbb_raw_data!$M389</f>
        <v>0</v>
      </c>
      <c r="P390" s="3">
        <f>[1]sbb_raw_data!$N389</f>
        <v>0</v>
      </c>
      <c r="Q390">
        <f t="shared" si="43"/>
        <v>0</v>
      </c>
    </row>
    <row r="391" spans="1:17" hidden="1" x14ac:dyDescent="0.3">
      <c r="A391" s="5"/>
      <c r="B391" s="20" t="str">
        <f>IF([1]sbb_raw_data!$L390&lt;&gt;"",MID([1]sbb_raw_data!$L390,4,19),"")</f>
        <v/>
      </c>
      <c r="C391" s="12" t="str">
        <f>IF(AND(B391&lt;&gt;"",[1]sbb_raw_data!$O390=""),VLOOKUP(VLOOKUP(P391,N$3:O$1000,2,FALSE),[2]XetraUserIDs!$A$2:$B$12,2,FALSE),"")</f>
        <v/>
      </c>
      <c r="D391" s="12" t="str">
        <f t="shared" si="44"/>
        <v/>
      </c>
      <c r="E391" s="12" t="str">
        <f t="shared" si="45"/>
        <v/>
      </c>
      <c r="F391" s="17" t="str">
        <f>IF(B391&lt;&gt;"",CONCATENATE(MID([1]sbb_raw_data!$A390,7,4),"-",MID([1]sbb_raw_data!$A390,4,2),"-",LEFT([1]sbb_raw_data!$A390,2),"T",RIGHT([1]sbb_raw_data!$A390,15),"Z"),"")</f>
        <v/>
      </c>
      <c r="G391" s="3" t="str">
        <f>IF(B391&lt;&gt;"",[1]sbb_raw_data!$I390,"")</f>
        <v/>
      </c>
      <c r="H391" s="9" t="str">
        <f>IF(B391&lt;&gt;"",[1]sbb_raw_data!$J390,"")</f>
        <v/>
      </c>
      <c r="I391" s="3" t="str">
        <f>IF(B391&lt;&gt;"",[1]sbb_raw_data!$H390,"")</f>
        <v/>
      </c>
      <c r="J391" s="3" t="str">
        <f>IF(B391&lt;&gt;"",IF([1]sbb_raw_data!$C390="EDE","XETA","Please fill in Segment MIC manually."),"")</f>
        <v/>
      </c>
      <c r="K391" s="12" t="str">
        <f t="shared" si="46"/>
        <v/>
      </c>
      <c r="L391" s="12" t="str">
        <f t="shared" si="47"/>
        <v/>
      </c>
      <c r="N391" s="3">
        <f>IF(B391&lt;&gt;"","",[1]sbb_raw_data!$N390)</f>
        <v>0</v>
      </c>
      <c r="O391" s="3">
        <f>[1]sbb_raw_data!$M390</f>
        <v>0</v>
      </c>
      <c r="P391" s="3">
        <f>[1]sbb_raw_data!$N390</f>
        <v>0</v>
      </c>
      <c r="Q391">
        <f t="shared" si="43"/>
        <v>0</v>
      </c>
    </row>
    <row r="392" spans="1:17" hidden="1" x14ac:dyDescent="0.3">
      <c r="A392" s="5"/>
      <c r="B392" s="20" t="str">
        <f>IF([1]sbb_raw_data!$L391&lt;&gt;"",MID([1]sbb_raw_data!$L391,4,19),"")</f>
        <v/>
      </c>
      <c r="C392" s="12" t="str">
        <f>IF(AND(B392&lt;&gt;"",[1]sbb_raw_data!$O391=""),VLOOKUP(VLOOKUP(P392,N$3:O$1000,2,FALSE),[2]XetraUserIDs!$A$2:$B$12,2,FALSE),"")</f>
        <v/>
      </c>
      <c r="D392" s="12" t="str">
        <f t="shared" si="44"/>
        <v/>
      </c>
      <c r="E392" s="12" t="str">
        <f t="shared" si="45"/>
        <v/>
      </c>
      <c r="F392" s="17" t="str">
        <f>IF(B392&lt;&gt;"",CONCATENATE(MID([1]sbb_raw_data!$A391,7,4),"-",MID([1]sbb_raw_data!$A391,4,2),"-",LEFT([1]sbb_raw_data!$A391,2),"T",RIGHT([1]sbb_raw_data!$A391,15),"Z"),"")</f>
        <v/>
      </c>
      <c r="G392" s="3" t="str">
        <f>IF(B392&lt;&gt;"",[1]sbb_raw_data!$I391,"")</f>
        <v/>
      </c>
      <c r="H392" s="9" t="str">
        <f>IF(B392&lt;&gt;"",[1]sbb_raw_data!$J391,"")</f>
        <v/>
      </c>
      <c r="I392" s="3" t="str">
        <f>IF(B392&lt;&gt;"",[1]sbb_raw_data!$H391,"")</f>
        <v/>
      </c>
      <c r="J392" s="3" t="str">
        <f>IF(B392&lt;&gt;"",IF([1]sbb_raw_data!$C391="EDE","XETA","Please fill in Segment MIC manually."),"")</f>
        <v/>
      </c>
      <c r="K392" s="12" t="str">
        <f t="shared" si="46"/>
        <v/>
      </c>
      <c r="L392" s="12" t="str">
        <f t="shared" si="47"/>
        <v/>
      </c>
      <c r="N392" s="3">
        <f>IF(B392&lt;&gt;"","",[1]sbb_raw_data!$N391)</f>
        <v>0</v>
      </c>
      <c r="O392" s="3">
        <f>[1]sbb_raw_data!$M391</f>
        <v>0</v>
      </c>
      <c r="P392" s="3">
        <f>[1]sbb_raw_data!$N391</f>
        <v>0</v>
      </c>
      <c r="Q392">
        <f t="shared" si="43"/>
        <v>0</v>
      </c>
    </row>
    <row r="393" spans="1:17" hidden="1" x14ac:dyDescent="0.3">
      <c r="A393" s="5"/>
      <c r="B393" s="20" t="str">
        <f>IF([1]sbb_raw_data!$L392&lt;&gt;"",MID([1]sbb_raw_data!$L392,4,19),"")</f>
        <v/>
      </c>
      <c r="C393" s="12" t="str">
        <f>IF(AND(B393&lt;&gt;"",[1]sbb_raw_data!$O392=""),VLOOKUP(VLOOKUP(P393,N$3:O$1000,2,FALSE),[2]XetraUserIDs!$A$2:$B$12,2,FALSE),"")</f>
        <v/>
      </c>
      <c r="D393" s="12" t="str">
        <f t="shared" si="44"/>
        <v/>
      </c>
      <c r="E393" s="12" t="str">
        <f t="shared" si="45"/>
        <v/>
      </c>
      <c r="F393" s="17" t="str">
        <f>IF(B393&lt;&gt;"",CONCATENATE(MID([1]sbb_raw_data!$A392,7,4),"-",MID([1]sbb_raw_data!$A392,4,2),"-",LEFT([1]sbb_raw_data!$A392,2),"T",RIGHT([1]sbb_raw_data!$A392,15),"Z"),"")</f>
        <v/>
      </c>
      <c r="G393" s="3" t="str">
        <f>IF(B393&lt;&gt;"",[1]sbb_raw_data!$I392,"")</f>
        <v/>
      </c>
      <c r="H393" s="9" t="str">
        <f>IF(B393&lt;&gt;"",[1]sbb_raw_data!$J392,"")</f>
        <v/>
      </c>
      <c r="I393" s="3" t="str">
        <f>IF(B393&lt;&gt;"",[1]sbb_raw_data!$H392,"")</f>
        <v/>
      </c>
      <c r="J393" s="3" t="str">
        <f>IF(B393&lt;&gt;"",IF([1]sbb_raw_data!$C392="EDE","XETA","Please fill in Segment MIC manually."),"")</f>
        <v/>
      </c>
      <c r="K393" s="12" t="str">
        <f t="shared" si="46"/>
        <v/>
      </c>
      <c r="L393" s="12" t="str">
        <f t="shared" si="47"/>
        <v/>
      </c>
      <c r="N393" s="3">
        <f>IF(B393&lt;&gt;"","",[1]sbb_raw_data!$N392)</f>
        <v>0</v>
      </c>
      <c r="O393" s="3">
        <f>[1]sbb_raw_data!$M392</f>
        <v>0</v>
      </c>
      <c r="P393" s="3">
        <f>[1]sbb_raw_data!$N392</f>
        <v>0</v>
      </c>
      <c r="Q393">
        <f t="shared" si="43"/>
        <v>0</v>
      </c>
    </row>
    <row r="394" spans="1:17" hidden="1" x14ac:dyDescent="0.3">
      <c r="A394" s="5"/>
      <c r="B394" s="20" t="str">
        <f>IF([1]sbb_raw_data!$L393&lt;&gt;"",MID([1]sbb_raw_data!$L393,4,19),"")</f>
        <v/>
      </c>
      <c r="C394" s="12" t="str">
        <f>IF(AND(B394&lt;&gt;"",[1]sbb_raw_data!$O393=""),VLOOKUP(VLOOKUP(P394,N$3:O$1000,2,FALSE),[2]XetraUserIDs!$A$2:$B$12,2,FALSE),"")</f>
        <v/>
      </c>
      <c r="D394" s="12" t="str">
        <f t="shared" si="44"/>
        <v/>
      </c>
      <c r="E394" s="12" t="str">
        <f t="shared" si="45"/>
        <v/>
      </c>
      <c r="F394" s="17" t="str">
        <f>IF(B394&lt;&gt;"",CONCATENATE(MID([1]sbb_raw_data!$A393,7,4),"-",MID([1]sbb_raw_data!$A393,4,2),"-",LEFT([1]sbb_raw_data!$A393,2),"T",RIGHT([1]sbb_raw_data!$A393,15),"Z"),"")</f>
        <v/>
      </c>
      <c r="G394" s="3" t="str">
        <f>IF(B394&lt;&gt;"",[1]sbb_raw_data!$I393,"")</f>
        <v/>
      </c>
      <c r="H394" s="9" t="str">
        <f>IF(B394&lt;&gt;"",[1]sbb_raw_data!$J393,"")</f>
        <v/>
      </c>
      <c r="I394" s="3" t="str">
        <f>IF(B394&lt;&gt;"",[1]sbb_raw_data!$H393,"")</f>
        <v/>
      </c>
      <c r="J394" s="3" t="str">
        <f>IF(B394&lt;&gt;"",IF([1]sbb_raw_data!$C393="EDE","XETA","Please fill in Segment MIC manually."),"")</f>
        <v/>
      </c>
      <c r="K394" s="12" t="str">
        <f t="shared" si="46"/>
        <v/>
      </c>
      <c r="L394" s="12" t="str">
        <f t="shared" si="47"/>
        <v/>
      </c>
      <c r="N394" s="3">
        <f>IF(B394&lt;&gt;"","",[1]sbb_raw_data!$N393)</f>
        <v>0</v>
      </c>
      <c r="O394" s="3">
        <f>[1]sbb_raw_data!$M393</f>
        <v>0</v>
      </c>
      <c r="P394" s="3">
        <f>[1]sbb_raw_data!$N393</f>
        <v>0</v>
      </c>
      <c r="Q394">
        <f t="shared" si="43"/>
        <v>0</v>
      </c>
    </row>
    <row r="395" spans="1:17" hidden="1" x14ac:dyDescent="0.3">
      <c r="A395" s="5"/>
      <c r="B395" s="20" t="str">
        <f>IF([1]sbb_raw_data!$L394&lt;&gt;"",MID([1]sbb_raw_data!$L394,4,19),"")</f>
        <v/>
      </c>
      <c r="C395" s="12" t="str">
        <f>IF(AND(B395&lt;&gt;"",[1]sbb_raw_data!$O394=""),VLOOKUP(VLOOKUP(P395,N$3:O$1000,2,FALSE),[2]XetraUserIDs!$A$2:$B$12,2,FALSE),"")</f>
        <v/>
      </c>
      <c r="D395" s="12" t="str">
        <f t="shared" si="44"/>
        <v/>
      </c>
      <c r="E395" s="12" t="str">
        <f t="shared" si="45"/>
        <v/>
      </c>
      <c r="F395" s="17" t="str">
        <f>IF(B395&lt;&gt;"",CONCATENATE(MID([1]sbb_raw_data!$A394,7,4),"-",MID([1]sbb_raw_data!$A394,4,2),"-",LEFT([1]sbb_raw_data!$A394,2),"T",RIGHT([1]sbb_raw_data!$A394,15),"Z"),"")</f>
        <v/>
      </c>
      <c r="G395" s="3" t="str">
        <f>IF(B395&lt;&gt;"",[1]sbb_raw_data!$I394,"")</f>
        <v/>
      </c>
      <c r="H395" s="9" t="str">
        <f>IF(B395&lt;&gt;"",[1]sbb_raw_data!$J394,"")</f>
        <v/>
      </c>
      <c r="I395" s="3" t="str">
        <f>IF(B395&lt;&gt;"",[1]sbb_raw_data!$H394,"")</f>
        <v/>
      </c>
      <c r="J395" s="3" t="str">
        <f>IF(B395&lt;&gt;"",IF([1]sbb_raw_data!$C394="EDE","XETA","Please fill in Segment MIC manually."),"")</f>
        <v/>
      </c>
      <c r="K395" s="12" t="str">
        <f t="shared" si="46"/>
        <v/>
      </c>
      <c r="L395" s="12" t="str">
        <f t="shared" si="47"/>
        <v/>
      </c>
      <c r="N395" s="3">
        <f>IF(B395&lt;&gt;"","",[1]sbb_raw_data!$N394)</f>
        <v>0</v>
      </c>
      <c r="O395" s="3">
        <f>[1]sbb_raw_data!$M394</f>
        <v>0</v>
      </c>
      <c r="P395" s="3">
        <f>[1]sbb_raw_data!$N394</f>
        <v>0</v>
      </c>
      <c r="Q395">
        <f t="shared" si="43"/>
        <v>0</v>
      </c>
    </row>
    <row r="396" spans="1:17" hidden="1" x14ac:dyDescent="0.3">
      <c r="A396" s="5"/>
      <c r="B396" s="20" t="str">
        <f>IF([1]sbb_raw_data!$L395&lt;&gt;"",MID([1]sbb_raw_data!$L395,4,19),"")</f>
        <v/>
      </c>
      <c r="C396" s="12" t="str">
        <f>IF(AND(B396&lt;&gt;"",[1]sbb_raw_data!$O395=""),VLOOKUP(VLOOKUP(P396,N$3:O$1000,2,FALSE),[2]XetraUserIDs!$A$2:$B$12,2,FALSE),"")</f>
        <v/>
      </c>
      <c r="D396" s="12" t="str">
        <f t="shared" si="44"/>
        <v/>
      </c>
      <c r="E396" s="12" t="str">
        <f t="shared" si="45"/>
        <v/>
      </c>
      <c r="F396" s="17" t="str">
        <f>IF(B396&lt;&gt;"",CONCATENATE(MID([1]sbb_raw_data!$A395,7,4),"-",MID([1]sbb_raw_data!$A395,4,2),"-",LEFT([1]sbb_raw_data!$A395,2),"T",RIGHT([1]sbb_raw_data!$A395,15),"Z"),"")</f>
        <v/>
      </c>
      <c r="G396" s="3" t="str">
        <f>IF(B396&lt;&gt;"",[1]sbb_raw_data!$I395,"")</f>
        <v/>
      </c>
      <c r="H396" s="9" t="str">
        <f>IF(B396&lt;&gt;"",[1]sbb_raw_data!$J395,"")</f>
        <v/>
      </c>
      <c r="I396" s="3" t="str">
        <f>IF(B396&lt;&gt;"",[1]sbb_raw_data!$H395,"")</f>
        <v/>
      </c>
      <c r="J396" s="3" t="str">
        <f>IF(B396&lt;&gt;"",IF([1]sbb_raw_data!$C395="EDE","XETA","Please fill in Segment MIC manually."),"")</f>
        <v/>
      </c>
      <c r="K396" s="12" t="str">
        <f t="shared" si="46"/>
        <v/>
      </c>
      <c r="L396" s="12" t="str">
        <f t="shared" si="47"/>
        <v/>
      </c>
      <c r="N396" s="3">
        <f>IF(B396&lt;&gt;"","",[1]sbb_raw_data!$N395)</f>
        <v>0</v>
      </c>
      <c r="O396" s="3">
        <f>[1]sbb_raw_data!$M395</f>
        <v>0</v>
      </c>
      <c r="P396" s="3">
        <f>[1]sbb_raw_data!$N395</f>
        <v>0</v>
      </c>
      <c r="Q396">
        <f t="shared" si="43"/>
        <v>0</v>
      </c>
    </row>
    <row r="397" spans="1:17" hidden="1" x14ac:dyDescent="0.3">
      <c r="A397" s="5"/>
      <c r="B397" s="20" t="str">
        <f>IF([1]sbb_raw_data!$L396&lt;&gt;"",MID([1]sbb_raw_data!$L396,4,19),"")</f>
        <v/>
      </c>
      <c r="C397" s="12" t="str">
        <f>IF(AND(B397&lt;&gt;"",[1]sbb_raw_data!$O396=""),VLOOKUP(VLOOKUP(P397,N$3:O$1000,2,FALSE),[2]XetraUserIDs!$A$2:$B$12,2,FALSE),"")</f>
        <v/>
      </c>
      <c r="D397" s="12" t="str">
        <f t="shared" si="44"/>
        <v/>
      </c>
      <c r="E397" s="12" t="str">
        <f t="shared" si="45"/>
        <v/>
      </c>
      <c r="F397" s="17" t="str">
        <f>IF(B397&lt;&gt;"",CONCATENATE(MID([1]sbb_raw_data!$A396,7,4),"-",MID([1]sbb_raw_data!$A396,4,2),"-",LEFT([1]sbb_raw_data!$A396,2),"T",RIGHT([1]sbb_raw_data!$A396,15),"Z"),"")</f>
        <v/>
      </c>
      <c r="G397" s="3" t="str">
        <f>IF(B397&lt;&gt;"",[1]sbb_raw_data!$I396,"")</f>
        <v/>
      </c>
      <c r="H397" s="9" t="str">
        <f>IF(B397&lt;&gt;"",[1]sbb_raw_data!$J396,"")</f>
        <v/>
      </c>
      <c r="I397" s="3" t="str">
        <f>IF(B397&lt;&gt;"",[1]sbb_raw_data!$H396,"")</f>
        <v/>
      </c>
      <c r="J397" s="3" t="str">
        <f>IF(B397&lt;&gt;"",IF([1]sbb_raw_data!$C396="EDE","XETA","Please fill in Segment MIC manually."),"")</f>
        <v/>
      </c>
      <c r="K397" s="12" t="str">
        <f t="shared" si="46"/>
        <v/>
      </c>
      <c r="L397" s="12" t="str">
        <f t="shared" si="47"/>
        <v/>
      </c>
      <c r="N397" s="3">
        <f>IF(B397&lt;&gt;"","",[1]sbb_raw_data!$N396)</f>
        <v>0</v>
      </c>
      <c r="O397" s="3">
        <f>[1]sbb_raw_data!$M396</f>
        <v>0</v>
      </c>
      <c r="P397" s="3">
        <f>[1]sbb_raw_data!$N396</f>
        <v>0</v>
      </c>
      <c r="Q397">
        <f t="shared" si="43"/>
        <v>0</v>
      </c>
    </row>
    <row r="398" spans="1:17" hidden="1" x14ac:dyDescent="0.3">
      <c r="A398" s="5"/>
      <c r="B398" s="20" t="str">
        <f>IF([1]sbb_raw_data!$L397&lt;&gt;"",MID([1]sbb_raw_data!$L397,4,19),"")</f>
        <v/>
      </c>
      <c r="C398" s="12" t="str">
        <f>IF(AND(B398&lt;&gt;"",[1]sbb_raw_data!$O397=""),VLOOKUP(VLOOKUP(P398,N$3:O$1000,2,FALSE),[2]XetraUserIDs!$A$2:$B$12,2,FALSE),"")</f>
        <v/>
      </c>
      <c r="D398" s="12" t="str">
        <f t="shared" si="44"/>
        <v/>
      </c>
      <c r="E398" s="12" t="str">
        <f t="shared" si="45"/>
        <v/>
      </c>
      <c r="F398" s="17" t="str">
        <f>IF(B398&lt;&gt;"",CONCATENATE(MID([1]sbb_raw_data!$A397,7,4),"-",MID([1]sbb_raw_data!$A397,4,2),"-",LEFT([1]sbb_raw_data!$A397,2),"T",RIGHT([1]sbb_raw_data!$A397,15),"Z"),"")</f>
        <v/>
      </c>
      <c r="G398" s="3" t="str">
        <f>IF(B398&lt;&gt;"",[1]sbb_raw_data!$I397,"")</f>
        <v/>
      </c>
      <c r="H398" s="9" t="str">
        <f>IF(B398&lt;&gt;"",[1]sbb_raw_data!$J397,"")</f>
        <v/>
      </c>
      <c r="I398" s="3" t="str">
        <f>IF(B398&lt;&gt;"",[1]sbb_raw_data!$H397,"")</f>
        <v/>
      </c>
      <c r="J398" s="3" t="str">
        <f>IF(B398&lt;&gt;"",IF([1]sbb_raw_data!$C397="EDE","XETA","Please fill in Segment MIC manually."),"")</f>
        <v/>
      </c>
      <c r="K398" s="12" t="str">
        <f t="shared" si="46"/>
        <v/>
      </c>
      <c r="L398" s="12" t="str">
        <f t="shared" si="47"/>
        <v/>
      </c>
      <c r="N398" s="3">
        <f>IF(B398&lt;&gt;"","",[1]sbb_raw_data!$N397)</f>
        <v>0</v>
      </c>
      <c r="O398" s="3">
        <f>[1]sbb_raw_data!$M397</f>
        <v>0</v>
      </c>
      <c r="P398" s="3">
        <f>[1]sbb_raw_data!$N397</f>
        <v>0</v>
      </c>
      <c r="Q398">
        <f t="shared" si="43"/>
        <v>0</v>
      </c>
    </row>
    <row r="399" spans="1:17" hidden="1" x14ac:dyDescent="0.3">
      <c r="A399" s="5"/>
      <c r="B399" s="20" t="str">
        <f>IF([1]sbb_raw_data!$L398&lt;&gt;"",MID([1]sbb_raw_data!$L398,4,19),"")</f>
        <v/>
      </c>
      <c r="C399" s="12" t="str">
        <f>IF(AND(B399&lt;&gt;"",[1]sbb_raw_data!$O398=""),VLOOKUP(VLOOKUP(P399,N$3:O$1000,2,FALSE),[2]XetraUserIDs!$A$2:$B$12,2,FALSE),"")</f>
        <v/>
      </c>
      <c r="D399" s="12" t="str">
        <f t="shared" si="44"/>
        <v/>
      </c>
      <c r="E399" s="12" t="str">
        <f t="shared" si="45"/>
        <v/>
      </c>
      <c r="F399" s="17" t="str">
        <f>IF(B399&lt;&gt;"",CONCATENATE(MID([1]sbb_raw_data!$A398,7,4),"-",MID([1]sbb_raw_data!$A398,4,2),"-",LEFT([1]sbb_raw_data!$A398,2),"T",RIGHT([1]sbb_raw_data!$A398,15),"Z"),"")</f>
        <v/>
      </c>
      <c r="G399" s="3" t="str">
        <f>IF(B399&lt;&gt;"",[1]sbb_raw_data!$I398,"")</f>
        <v/>
      </c>
      <c r="H399" s="9" t="str">
        <f>IF(B399&lt;&gt;"",[1]sbb_raw_data!$J398,"")</f>
        <v/>
      </c>
      <c r="I399" s="3" t="str">
        <f>IF(B399&lt;&gt;"",[1]sbb_raw_data!$H398,"")</f>
        <v/>
      </c>
      <c r="J399" s="3" t="str">
        <f>IF(B399&lt;&gt;"",IF([1]sbb_raw_data!$C398="EDE","XETA","Please fill in Segment MIC manually."),"")</f>
        <v/>
      </c>
      <c r="K399" s="12" t="str">
        <f t="shared" si="46"/>
        <v/>
      </c>
      <c r="L399" s="12" t="str">
        <f t="shared" si="47"/>
        <v/>
      </c>
      <c r="N399" s="3"/>
      <c r="O399" s="3"/>
      <c r="P399" s="3"/>
    </row>
    <row r="400" spans="1:17" hidden="1" x14ac:dyDescent="0.3">
      <c r="A400" s="5"/>
      <c r="B400" s="20" t="str">
        <f>IF([1]sbb_raw_data!$L399&lt;&gt;"",MID([1]sbb_raw_data!$L399,4,19),"")</f>
        <v/>
      </c>
      <c r="C400" s="12" t="str">
        <f>IF(AND(B400&lt;&gt;"",[1]sbb_raw_data!$O399=""),VLOOKUP(VLOOKUP(P400,N$3:O$1000,2,FALSE),[2]XetraUserIDs!$A$2:$B$12,2,FALSE),"")</f>
        <v/>
      </c>
      <c r="D400" s="12" t="str">
        <f t="shared" si="44"/>
        <v/>
      </c>
      <c r="E400" s="12" t="str">
        <f t="shared" si="45"/>
        <v/>
      </c>
      <c r="F400" s="17" t="str">
        <f>IF(B400&lt;&gt;"",CONCATENATE(MID([1]sbb_raw_data!$A399,7,4),"-",MID([1]sbb_raw_data!$A399,4,2),"-",LEFT([1]sbb_raw_data!$A399,2),"T",RIGHT([1]sbb_raw_data!$A399,15),"Z"),"")</f>
        <v/>
      </c>
      <c r="G400" s="3" t="str">
        <f>IF(B400&lt;&gt;"",[1]sbb_raw_data!$I399,"")</f>
        <v/>
      </c>
      <c r="H400" s="9" t="str">
        <f>IF(B400&lt;&gt;"",[1]sbb_raw_data!$J399,"")</f>
        <v/>
      </c>
      <c r="I400" s="3" t="str">
        <f>IF(B400&lt;&gt;"",[1]sbb_raw_data!$H399,"")</f>
        <v/>
      </c>
      <c r="J400" s="3" t="str">
        <f>IF(B400&lt;&gt;"",IF([1]sbb_raw_data!$C399="EDE","XETA","Please fill in Segment MIC manually."),"")</f>
        <v/>
      </c>
      <c r="K400" s="12" t="str">
        <f t="shared" si="46"/>
        <v/>
      </c>
      <c r="L400" s="12" t="str">
        <f t="shared" si="47"/>
        <v/>
      </c>
      <c r="N400" s="3">
        <f>IF(B400&lt;&gt;"","",[1]sbb_raw_data!$N399)</f>
        <v>0</v>
      </c>
      <c r="O400" s="3">
        <f>[1]sbb_raw_data!$M399</f>
        <v>0</v>
      </c>
      <c r="P400" s="3">
        <f>[1]sbb_raw_data!$N399</f>
        <v>0</v>
      </c>
      <c r="Q400">
        <f t="shared" ref="Q400:Q417" si="48">IFERROR(G400*H400,0)</f>
        <v>0</v>
      </c>
    </row>
    <row r="401" spans="1:17" hidden="1" x14ac:dyDescent="0.3">
      <c r="A401" s="5"/>
      <c r="B401" s="20" t="str">
        <f>IF([1]sbb_raw_data!$L400&lt;&gt;"",MID([1]sbb_raw_data!$L400,4,19),"")</f>
        <v/>
      </c>
      <c r="C401" s="12" t="str">
        <f>IF(AND(B401&lt;&gt;"",[1]sbb_raw_data!$O400=""),VLOOKUP(VLOOKUP(P401,N$3:O$1000,2,FALSE),[2]XetraUserIDs!$A$2:$B$12,2,FALSE),"")</f>
        <v/>
      </c>
      <c r="D401" s="12" t="str">
        <f t="shared" si="44"/>
        <v/>
      </c>
      <c r="E401" s="12" t="str">
        <f t="shared" si="45"/>
        <v/>
      </c>
      <c r="F401" s="17" t="str">
        <f>IF(B401&lt;&gt;"",CONCATENATE(MID([1]sbb_raw_data!$A400,7,4),"-",MID([1]sbb_raw_data!$A400,4,2),"-",LEFT([1]sbb_raw_data!$A400,2),"T",RIGHT([1]sbb_raw_data!$A400,15),"Z"),"")</f>
        <v/>
      </c>
      <c r="G401" s="3" t="str">
        <f>IF(B401&lt;&gt;"",[1]sbb_raw_data!$I400,"")</f>
        <v/>
      </c>
      <c r="H401" s="9" t="str">
        <f>IF(B401&lt;&gt;"",[1]sbb_raw_data!$J400,"")</f>
        <v/>
      </c>
      <c r="I401" s="3" t="str">
        <f>IF(B401&lt;&gt;"",[1]sbb_raw_data!$H400,"")</f>
        <v/>
      </c>
      <c r="J401" s="3" t="str">
        <f>IF(B401&lt;&gt;"",IF([1]sbb_raw_data!$C400="EDE","XETA","Please fill in Segment MIC manually."),"")</f>
        <v/>
      </c>
      <c r="K401" s="12" t="str">
        <f t="shared" si="46"/>
        <v/>
      </c>
      <c r="L401" s="12" t="str">
        <f t="shared" si="47"/>
        <v/>
      </c>
      <c r="N401" s="3">
        <f>IF(B401&lt;&gt;"","",[1]sbb_raw_data!$N400)</f>
        <v>0</v>
      </c>
      <c r="O401" s="3">
        <f>[1]sbb_raw_data!$M400</f>
        <v>0</v>
      </c>
      <c r="P401" s="3">
        <f>[1]sbb_raw_data!$N400</f>
        <v>0</v>
      </c>
      <c r="Q401">
        <f t="shared" si="48"/>
        <v>0</v>
      </c>
    </row>
    <row r="402" spans="1:17" hidden="1" x14ac:dyDescent="0.3">
      <c r="A402" s="5"/>
      <c r="B402" s="20" t="str">
        <f>IF([1]sbb_raw_data!$L401&lt;&gt;"",MID([1]sbb_raw_data!$L401,4,19),"")</f>
        <v/>
      </c>
      <c r="C402" s="12" t="str">
        <f>IF(AND(B402&lt;&gt;"",[1]sbb_raw_data!$O401=""),VLOOKUP(VLOOKUP(P402,N$3:O$1000,2,FALSE),[2]XetraUserIDs!$A$2:$B$12,2,FALSE),"")</f>
        <v/>
      </c>
      <c r="D402" s="12" t="str">
        <f t="shared" si="44"/>
        <v/>
      </c>
      <c r="E402" s="12" t="str">
        <f t="shared" si="45"/>
        <v/>
      </c>
      <c r="F402" s="17" t="str">
        <f>IF(B402&lt;&gt;"",CONCATENATE(MID([1]sbb_raw_data!$A401,7,4),"-",MID([1]sbb_raw_data!$A401,4,2),"-",LEFT([1]sbb_raw_data!$A401,2),"T",RIGHT([1]sbb_raw_data!$A401,15),"Z"),"")</f>
        <v/>
      </c>
      <c r="G402" s="3" t="str">
        <f>IF(B402&lt;&gt;"",[1]sbb_raw_data!$I401,"")</f>
        <v/>
      </c>
      <c r="H402" s="9" t="str">
        <f>IF(B402&lt;&gt;"",[1]sbb_raw_data!$J401,"")</f>
        <v/>
      </c>
      <c r="I402" s="3" t="str">
        <f>IF(B402&lt;&gt;"",[1]sbb_raw_data!$H401,"")</f>
        <v/>
      </c>
      <c r="J402" s="3" t="str">
        <f>IF(B402&lt;&gt;"",IF([1]sbb_raw_data!$C401="EDE","XETA","Please fill in Segment MIC manually."),"")</f>
        <v/>
      </c>
      <c r="K402" s="12" t="str">
        <f t="shared" si="46"/>
        <v/>
      </c>
      <c r="L402" s="12" t="str">
        <f t="shared" si="47"/>
        <v/>
      </c>
      <c r="N402" s="3">
        <f>IF(B402&lt;&gt;"","",[1]sbb_raw_data!$N401)</f>
        <v>0</v>
      </c>
      <c r="O402" s="3">
        <f>[1]sbb_raw_data!$M401</f>
        <v>0</v>
      </c>
      <c r="P402" s="3">
        <f>[1]sbb_raw_data!$N401</f>
        <v>0</v>
      </c>
      <c r="Q402">
        <f t="shared" si="48"/>
        <v>0</v>
      </c>
    </row>
    <row r="403" spans="1:17" hidden="1" x14ac:dyDescent="0.3">
      <c r="A403" s="5"/>
      <c r="B403" s="20" t="str">
        <f>IF([1]sbb_raw_data!$L402&lt;&gt;"",MID([1]sbb_raw_data!$L402,4,19),"")</f>
        <v/>
      </c>
      <c r="C403" s="12" t="str">
        <f>IF(AND(B403&lt;&gt;"",[1]sbb_raw_data!$O402=""),VLOOKUP(VLOOKUP(P403,N$3:O$1000,2,FALSE),[2]XetraUserIDs!$A$2:$B$12,2,FALSE),"")</f>
        <v/>
      </c>
      <c r="D403" s="12" t="str">
        <f t="shared" si="44"/>
        <v/>
      </c>
      <c r="E403" s="12" t="str">
        <f t="shared" si="45"/>
        <v/>
      </c>
      <c r="F403" s="17" t="str">
        <f>IF(B403&lt;&gt;"",CONCATENATE(MID([1]sbb_raw_data!$A402,7,4),"-",MID([1]sbb_raw_data!$A402,4,2),"-",LEFT([1]sbb_raw_data!$A402,2),"T",RIGHT([1]sbb_raw_data!$A402,15),"Z"),"")</f>
        <v/>
      </c>
      <c r="G403" s="3" t="str">
        <f>IF(B403&lt;&gt;"",[1]sbb_raw_data!$I402,"")</f>
        <v/>
      </c>
      <c r="H403" s="9" t="str">
        <f>IF(B403&lt;&gt;"",[1]sbb_raw_data!$J402,"")</f>
        <v/>
      </c>
      <c r="I403" s="3" t="str">
        <f>IF(B403&lt;&gt;"",[1]sbb_raw_data!$H402,"")</f>
        <v/>
      </c>
      <c r="J403" s="3" t="str">
        <f>IF(B403&lt;&gt;"",IF([1]sbb_raw_data!$C402="EDE","XETA","Please fill in Segment MIC manually."),"")</f>
        <v/>
      </c>
      <c r="K403" s="12" t="str">
        <f t="shared" si="46"/>
        <v/>
      </c>
      <c r="L403" s="12" t="str">
        <f t="shared" si="47"/>
        <v/>
      </c>
      <c r="N403" s="3">
        <f>IF(B403&lt;&gt;"","",[1]sbb_raw_data!$N402)</f>
        <v>0</v>
      </c>
      <c r="O403" s="3">
        <f>[1]sbb_raw_data!$M402</f>
        <v>0</v>
      </c>
      <c r="P403" s="3">
        <f>[1]sbb_raw_data!$N402</f>
        <v>0</v>
      </c>
      <c r="Q403">
        <f t="shared" si="48"/>
        <v>0</v>
      </c>
    </row>
    <row r="404" spans="1:17" hidden="1" x14ac:dyDescent="0.3">
      <c r="A404" s="5"/>
      <c r="B404" s="20" t="str">
        <f>IF([1]sbb_raw_data!$L403&lt;&gt;"",MID([1]sbb_raw_data!$L403,4,19),"")</f>
        <v/>
      </c>
      <c r="C404" s="12" t="str">
        <f>IF(AND(B404&lt;&gt;"",[1]sbb_raw_data!$O403=""),VLOOKUP(VLOOKUP(P404,N$3:O$1000,2,FALSE),[2]XetraUserIDs!$A$2:$B$12,2,FALSE),"")</f>
        <v/>
      </c>
      <c r="D404" s="12" t="str">
        <f t="shared" si="44"/>
        <v/>
      </c>
      <c r="E404" s="12" t="str">
        <f t="shared" si="45"/>
        <v/>
      </c>
      <c r="F404" s="17" t="str">
        <f>IF(B404&lt;&gt;"",CONCATENATE(MID([1]sbb_raw_data!$A403,7,4),"-",MID([1]sbb_raw_data!$A403,4,2),"-",LEFT([1]sbb_raw_data!$A403,2),"T",RIGHT([1]sbb_raw_data!$A403,15),"Z"),"")</f>
        <v/>
      </c>
      <c r="G404" s="3" t="str">
        <f>IF(B404&lt;&gt;"",[1]sbb_raw_data!$I403,"")</f>
        <v/>
      </c>
      <c r="H404" s="9" t="str">
        <f>IF(B404&lt;&gt;"",[1]sbb_raw_data!$J403,"")</f>
        <v/>
      </c>
      <c r="I404" s="3" t="str">
        <f>IF(B404&lt;&gt;"",[1]sbb_raw_data!$H403,"")</f>
        <v/>
      </c>
      <c r="J404" s="3" t="str">
        <f>IF(B404&lt;&gt;"",IF([1]sbb_raw_data!$C403="EDE","XETA","Please fill in Segment MIC manually."),"")</f>
        <v/>
      </c>
      <c r="K404" s="12" t="str">
        <f t="shared" si="46"/>
        <v/>
      </c>
      <c r="L404" s="12" t="str">
        <f t="shared" si="47"/>
        <v/>
      </c>
      <c r="N404" s="3">
        <f>IF(B404&lt;&gt;"","",[1]sbb_raw_data!$N403)</f>
        <v>0</v>
      </c>
      <c r="O404" s="3">
        <f>[1]sbb_raw_data!$M403</f>
        <v>0</v>
      </c>
      <c r="P404" s="3">
        <f>[1]sbb_raw_data!$N403</f>
        <v>0</v>
      </c>
      <c r="Q404">
        <f t="shared" si="48"/>
        <v>0</v>
      </c>
    </row>
    <row r="405" spans="1:17" hidden="1" x14ac:dyDescent="0.3">
      <c r="A405" s="5"/>
      <c r="B405" s="20" t="str">
        <f>IF([1]sbb_raw_data!$L404&lt;&gt;"",MID([1]sbb_raw_data!$L404,4,19),"")</f>
        <v/>
      </c>
      <c r="C405" s="12" t="str">
        <f>IF(AND(B405&lt;&gt;"",[1]sbb_raw_data!$O404=""),VLOOKUP(VLOOKUP(P405,N$3:O$1000,2,FALSE),[2]XetraUserIDs!$A$2:$B$12,2,FALSE),"")</f>
        <v/>
      </c>
      <c r="D405" s="12" t="str">
        <f t="shared" si="44"/>
        <v/>
      </c>
      <c r="E405" s="12" t="str">
        <f t="shared" si="45"/>
        <v/>
      </c>
      <c r="F405" s="17" t="str">
        <f>IF(B405&lt;&gt;"",CONCATENATE(MID([1]sbb_raw_data!$A404,7,4),"-",MID([1]sbb_raw_data!$A404,4,2),"-",LEFT([1]sbb_raw_data!$A404,2),"T",RIGHT([1]sbb_raw_data!$A404,15),"Z"),"")</f>
        <v/>
      </c>
      <c r="G405" s="3" t="str">
        <f>IF(B405&lt;&gt;"",[1]sbb_raw_data!$I404,"")</f>
        <v/>
      </c>
      <c r="H405" s="9" t="str">
        <f>IF(B405&lt;&gt;"",[1]sbb_raw_data!$J404,"")</f>
        <v/>
      </c>
      <c r="I405" s="3" t="str">
        <f>IF(B405&lt;&gt;"",[1]sbb_raw_data!$H404,"")</f>
        <v/>
      </c>
      <c r="J405" s="3" t="str">
        <f>IF(B405&lt;&gt;"",IF([1]sbb_raw_data!$C404="EDE","XETA","Please fill in Segment MIC manually."),"")</f>
        <v/>
      </c>
      <c r="K405" s="12" t="str">
        <f t="shared" si="46"/>
        <v/>
      </c>
      <c r="L405" s="12" t="str">
        <f t="shared" si="47"/>
        <v/>
      </c>
      <c r="N405" s="3">
        <f>IF(B405&lt;&gt;"","",[1]sbb_raw_data!$N404)</f>
        <v>0</v>
      </c>
      <c r="O405" s="3">
        <f>[1]sbb_raw_data!$M404</f>
        <v>0</v>
      </c>
      <c r="P405" s="3">
        <f>[1]sbb_raw_data!$N404</f>
        <v>0</v>
      </c>
      <c r="Q405">
        <f t="shared" si="48"/>
        <v>0</v>
      </c>
    </row>
    <row r="406" spans="1:17" hidden="1" x14ac:dyDescent="0.3">
      <c r="A406" s="5"/>
      <c r="B406" s="20" t="str">
        <f>IF([1]sbb_raw_data!$L405&lt;&gt;"",MID([1]sbb_raw_data!$L405,4,19),"")</f>
        <v/>
      </c>
      <c r="C406" s="12" t="str">
        <f>IF(AND(B406&lt;&gt;"",[1]sbb_raw_data!$O405=""),VLOOKUP(VLOOKUP(P406,N$3:O$1000,2,FALSE),[2]XetraUserIDs!$A$2:$B$12,2,FALSE),"")</f>
        <v/>
      </c>
      <c r="D406" s="12" t="str">
        <f t="shared" si="44"/>
        <v/>
      </c>
      <c r="E406" s="12" t="str">
        <f t="shared" si="45"/>
        <v/>
      </c>
      <c r="F406" s="17" t="str">
        <f>IF(B406&lt;&gt;"",CONCATENATE(MID([1]sbb_raw_data!$A405,7,4),"-",MID([1]sbb_raw_data!$A405,4,2),"-",LEFT([1]sbb_raw_data!$A405,2),"T",RIGHT([1]sbb_raw_data!$A405,15),"Z"),"")</f>
        <v/>
      </c>
      <c r="G406" s="3" t="str">
        <f>IF(B406&lt;&gt;"",[1]sbb_raw_data!$I405,"")</f>
        <v/>
      </c>
      <c r="H406" s="9" t="str">
        <f>IF(B406&lt;&gt;"",[1]sbb_raw_data!$J405,"")</f>
        <v/>
      </c>
      <c r="I406" s="3" t="str">
        <f>IF(B406&lt;&gt;"",[1]sbb_raw_data!$H405,"")</f>
        <v/>
      </c>
      <c r="J406" s="3" t="str">
        <f>IF(B406&lt;&gt;"",IF([1]sbb_raw_data!$C405="EDE","XETA","Please fill in Segment MIC manually."),"")</f>
        <v/>
      </c>
      <c r="K406" s="12" t="str">
        <f t="shared" si="46"/>
        <v/>
      </c>
      <c r="L406" s="12" t="str">
        <f t="shared" si="47"/>
        <v/>
      </c>
      <c r="N406" s="3">
        <f>IF(B406&lt;&gt;"","",[1]sbb_raw_data!$N405)</f>
        <v>0</v>
      </c>
      <c r="O406" s="3">
        <f>[1]sbb_raw_data!$M405</f>
        <v>0</v>
      </c>
      <c r="P406" s="3">
        <f>[1]sbb_raw_data!$N405</f>
        <v>0</v>
      </c>
      <c r="Q406">
        <f t="shared" si="48"/>
        <v>0</v>
      </c>
    </row>
    <row r="407" spans="1:17" hidden="1" x14ac:dyDescent="0.3">
      <c r="A407" s="5"/>
      <c r="B407" s="20" t="str">
        <f>IF([1]sbb_raw_data!$L406&lt;&gt;"",MID([1]sbb_raw_data!$L406,4,19),"")</f>
        <v/>
      </c>
      <c r="C407" s="12" t="str">
        <f>IF(AND(B407&lt;&gt;"",[1]sbb_raw_data!$O406=""),VLOOKUP(VLOOKUP(P407,N$3:O$1000,2,FALSE),[2]XetraUserIDs!$A$2:$B$12,2,FALSE),"")</f>
        <v/>
      </c>
      <c r="D407" s="12" t="str">
        <f t="shared" si="44"/>
        <v/>
      </c>
      <c r="E407" s="12" t="str">
        <f t="shared" si="45"/>
        <v/>
      </c>
      <c r="F407" s="17" t="str">
        <f>IF(B407&lt;&gt;"",CONCATENATE(MID([1]sbb_raw_data!$A406,7,4),"-",MID([1]sbb_raw_data!$A406,4,2),"-",LEFT([1]sbb_raw_data!$A406,2),"T",RIGHT([1]sbb_raw_data!$A406,15),"Z"),"")</f>
        <v/>
      </c>
      <c r="G407" s="3" t="str">
        <f>IF(B407&lt;&gt;"",[1]sbb_raw_data!$I406,"")</f>
        <v/>
      </c>
      <c r="H407" s="9" t="str">
        <f>IF(B407&lt;&gt;"",[1]sbb_raw_data!$J406,"")</f>
        <v/>
      </c>
      <c r="I407" s="3" t="str">
        <f>IF(B407&lt;&gt;"",[1]sbb_raw_data!$H406,"")</f>
        <v/>
      </c>
      <c r="J407" s="3" t="str">
        <f>IF(B407&lt;&gt;"",IF([1]sbb_raw_data!$C406="EDE","XETA","Please fill in Segment MIC manually."),"")</f>
        <v/>
      </c>
      <c r="K407" s="12" t="str">
        <f t="shared" si="46"/>
        <v/>
      </c>
      <c r="L407" s="12" t="str">
        <f t="shared" si="47"/>
        <v/>
      </c>
      <c r="N407" s="3">
        <f>IF(B407&lt;&gt;"","",[1]sbb_raw_data!$N406)</f>
        <v>0</v>
      </c>
      <c r="O407" s="3">
        <f>[1]sbb_raw_data!$M406</f>
        <v>0</v>
      </c>
      <c r="P407" s="3">
        <f>[1]sbb_raw_data!$N406</f>
        <v>0</v>
      </c>
      <c r="Q407">
        <f t="shared" si="48"/>
        <v>0</v>
      </c>
    </row>
    <row r="408" spans="1:17" hidden="1" x14ac:dyDescent="0.3">
      <c r="A408" s="5"/>
      <c r="B408" s="20" t="str">
        <f>IF([1]sbb_raw_data!$L407&lt;&gt;"",MID([1]sbb_raw_data!$L407,4,19),"")</f>
        <v/>
      </c>
      <c r="C408" s="12" t="str">
        <f>IF(AND(B408&lt;&gt;"",[1]sbb_raw_data!$O407=""),VLOOKUP(VLOOKUP(P408,N$3:O$1000,2,FALSE),[2]XetraUserIDs!$A$2:$B$12,2,FALSE),"")</f>
        <v/>
      </c>
      <c r="D408" s="12" t="str">
        <f t="shared" si="44"/>
        <v/>
      </c>
      <c r="E408" s="12" t="str">
        <f t="shared" si="45"/>
        <v/>
      </c>
      <c r="F408" s="17" t="str">
        <f>IF(B408&lt;&gt;"",CONCATENATE(MID([1]sbb_raw_data!$A407,7,4),"-",MID([1]sbb_raw_data!$A407,4,2),"-",LEFT([1]sbb_raw_data!$A407,2),"T",RIGHT([1]sbb_raw_data!$A407,15),"Z"),"")</f>
        <v/>
      </c>
      <c r="G408" s="3" t="str">
        <f>IF(B408&lt;&gt;"",[1]sbb_raw_data!$I407,"")</f>
        <v/>
      </c>
      <c r="H408" s="9" t="str">
        <f>IF(B408&lt;&gt;"",[1]sbb_raw_data!$J407,"")</f>
        <v/>
      </c>
      <c r="I408" s="3" t="str">
        <f>IF(B408&lt;&gt;"",[1]sbb_raw_data!$H407,"")</f>
        <v/>
      </c>
      <c r="J408" s="3" t="str">
        <f>IF(B408&lt;&gt;"",IF([1]sbb_raw_data!$C407="EDE","XETA","Please fill in Segment MIC manually."),"")</f>
        <v/>
      </c>
      <c r="K408" s="12" t="str">
        <f t="shared" si="46"/>
        <v/>
      </c>
      <c r="L408" s="12" t="str">
        <f t="shared" si="47"/>
        <v/>
      </c>
      <c r="N408" s="3">
        <f>IF(B408&lt;&gt;"","",[1]sbb_raw_data!$N407)</f>
        <v>0</v>
      </c>
      <c r="O408" s="3">
        <f>[1]sbb_raw_data!$M407</f>
        <v>0</v>
      </c>
      <c r="P408" s="3">
        <f>[1]sbb_raw_data!$N407</f>
        <v>0</v>
      </c>
      <c r="Q408">
        <f t="shared" si="48"/>
        <v>0</v>
      </c>
    </row>
    <row r="409" spans="1:17" hidden="1" x14ac:dyDescent="0.3">
      <c r="A409" s="5"/>
      <c r="B409" s="20" t="str">
        <f>IF([1]sbb_raw_data!$L408&lt;&gt;"",MID([1]sbb_raw_data!$L408,4,19),"")</f>
        <v/>
      </c>
      <c r="C409" s="12" t="str">
        <f>IF(AND(B409&lt;&gt;"",[1]sbb_raw_data!$O408=""),VLOOKUP(VLOOKUP(P409,N$3:O$1000,2,FALSE),[2]XetraUserIDs!$A$2:$B$12,2,FALSE),"")</f>
        <v/>
      </c>
      <c r="D409" s="12" t="str">
        <f t="shared" si="44"/>
        <v/>
      </c>
      <c r="E409" s="12" t="str">
        <f t="shared" si="45"/>
        <v/>
      </c>
      <c r="F409" s="17" t="str">
        <f>IF(B409&lt;&gt;"",CONCATENATE(MID([1]sbb_raw_data!$A408,7,4),"-",MID([1]sbb_raw_data!$A408,4,2),"-",LEFT([1]sbb_raw_data!$A408,2),"T",RIGHT([1]sbb_raw_data!$A408,15),"Z"),"")</f>
        <v/>
      </c>
      <c r="G409" s="3" t="str">
        <f>IF(B409&lt;&gt;"",[1]sbb_raw_data!$I408,"")</f>
        <v/>
      </c>
      <c r="H409" s="9" t="str">
        <f>IF(B409&lt;&gt;"",[1]sbb_raw_data!$J408,"")</f>
        <v/>
      </c>
      <c r="I409" s="3" t="str">
        <f>IF(B409&lt;&gt;"",[1]sbb_raw_data!$H408,"")</f>
        <v/>
      </c>
      <c r="J409" s="3" t="str">
        <f>IF(B409&lt;&gt;"",IF([1]sbb_raw_data!$C408="EDE","XETA","Please fill in Segment MIC manually."),"")</f>
        <v/>
      </c>
      <c r="K409" s="12" t="str">
        <f t="shared" si="46"/>
        <v/>
      </c>
      <c r="L409" s="12" t="str">
        <f t="shared" si="47"/>
        <v/>
      </c>
      <c r="N409" s="3">
        <f>IF(B409&lt;&gt;"","",[1]sbb_raw_data!$N408)</f>
        <v>0</v>
      </c>
      <c r="O409" s="3">
        <f>[1]sbb_raw_data!$M408</f>
        <v>0</v>
      </c>
      <c r="P409" s="3">
        <f>[1]sbb_raw_data!$N408</f>
        <v>0</v>
      </c>
      <c r="Q409">
        <f t="shared" si="48"/>
        <v>0</v>
      </c>
    </row>
    <row r="410" spans="1:17" hidden="1" x14ac:dyDescent="0.3">
      <c r="A410" s="5"/>
      <c r="B410" s="20" t="str">
        <f>IF([1]sbb_raw_data!$L409&lt;&gt;"",MID([1]sbb_raw_data!$L409,4,19),"")</f>
        <v/>
      </c>
      <c r="C410" s="12" t="str">
        <f>IF(AND(B410&lt;&gt;"",[1]sbb_raw_data!$O409=""),VLOOKUP(VLOOKUP(P410,N$3:O$1000,2,FALSE),[2]XetraUserIDs!$A$2:$B$12,2,FALSE),"")</f>
        <v/>
      </c>
      <c r="D410" s="12" t="str">
        <f t="shared" si="44"/>
        <v/>
      </c>
      <c r="E410" s="12" t="str">
        <f t="shared" si="45"/>
        <v/>
      </c>
      <c r="F410" s="17" t="str">
        <f>IF(B410&lt;&gt;"",CONCATENATE(MID([1]sbb_raw_data!$A409,7,4),"-",MID([1]sbb_raw_data!$A409,4,2),"-",LEFT([1]sbb_raw_data!$A409,2),"T",RIGHT([1]sbb_raw_data!$A409,15),"Z"),"")</f>
        <v/>
      </c>
      <c r="G410" s="3" t="str">
        <f>IF(B410&lt;&gt;"",[1]sbb_raw_data!$I409,"")</f>
        <v/>
      </c>
      <c r="H410" s="9" t="str">
        <f>IF(B410&lt;&gt;"",[1]sbb_raw_data!$J409,"")</f>
        <v/>
      </c>
      <c r="I410" s="3" t="str">
        <f>IF(B410&lt;&gt;"",[1]sbb_raw_data!$H409,"")</f>
        <v/>
      </c>
      <c r="J410" s="3" t="str">
        <f>IF(B410&lt;&gt;"",IF([1]sbb_raw_data!$C409="EDE","XETA","Please fill in Segment MIC manually."),"")</f>
        <v/>
      </c>
      <c r="K410" s="12" t="str">
        <f t="shared" si="46"/>
        <v/>
      </c>
      <c r="L410" s="12" t="str">
        <f t="shared" si="47"/>
        <v/>
      </c>
      <c r="N410" s="3">
        <f>IF(B410&lt;&gt;"","",[1]sbb_raw_data!$N409)</f>
        <v>0</v>
      </c>
      <c r="O410" s="3">
        <f>[1]sbb_raw_data!$M409</f>
        <v>0</v>
      </c>
      <c r="P410" s="3">
        <f>[1]sbb_raw_data!$N409</f>
        <v>0</v>
      </c>
      <c r="Q410">
        <f t="shared" si="48"/>
        <v>0</v>
      </c>
    </row>
    <row r="411" spans="1:17" hidden="1" x14ac:dyDescent="0.3">
      <c r="A411" s="5"/>
      <c r="B411" s="20" t="str">
        <f>IF([1]sbb_raw_data!$L410&lt;&gt;"",MID([1]sbb_raw_data!$L410,4,19),"")</f>
        <v/>
      </c>
      <c r="C411" s="12" t="str">
        <f>IF(AND(B411&lt;&gt;"",[1]sbb_raw_data!$O410=""),VLOOKUP(VLOOKUP(P411,N$3:O$1000,2,FALSE),[2]XetraUserIDs!$A$2:$B$12,2,FALSE),"")</f>
        <v/>
      </c>
      <c r="D411" s="12" t="str">
        <f t="shared" si="44"/>
        <v/>
      </c>
      <c r="E411" s="12" t="str">
        <f t="shared" si="45"/>
        <v/>
      </c>
      <c r="F411" s="17" t="str">
        <f>IF(B411&lt;&gt;"",CONCATENATE(MID([1]sbb_raw_data!$A410,7,4),"-",MID([1]sbb_raw_data!$A410,4,2),"-",LEFT([1]sbb_raw_data!$A410,2),"T",RIGHT([1]sbb_raw_data!$A410,15),"Z"),"")</f>
        <v/>
      </c>
      <c r="G411" s="3" t="str">
        <f>IF(B411&lt;&gt;"",[1]sbb_raw_data!$I410,"")</f>
        <v/>
      </c>
      <c r="H411" s="9" t="str">
        <f>IF(B411&lt;&gt;"",[1]sbb_raw_data!$J410,"")</f>
        <v/>
      </c>
      <c r="I411" s="3" t="str">
        <f>IF(B411&lt;&gt;"",[1]sbb_raw_data!$H410,"")</f>
        <v/>
      </c>
      <c r="J411" s="3" t="str">
        <f>IF(B411&lt;&gt;"",IF([1]sbb_raw_data!$C410="EDE","XETA","Please fill in Segment MIC manually."),"")</f>
        <v/>
      </c>
      <c r="K411" s="12" t="str">
        <f t="shared" si="46"/>
        <v/>
      </c>
      <c r="L411" s="12" t="str">
        <f t="shared" si="47"/>
        <v/>
      </c>
      <c r="N411" s="3">
        <f>IF(B411&lt;&gt;"","",[1]sbb_raw_data!$N410)</f>
        <v>0</v>
      </c>
      <c r="O411" s="3">
        <f>[1]sbb_raw_data!$M410</f>
        <v>0</v>
      </c>
      <c r="P411" s="3">
        <f>[1]sbb_raw_data!$N410</f>
        <v>0</v>
      </c>
      <c r="Q411">
        <f t="shared" si="48"/>
        <v>0</v>
      </c>
    </row>
    <row r="412" spans="1:17" hidden="1" x14ac:dyDescent="0.3">
      <c r="A412" s="5"/>
      <c r="B412" s="20" t="str">
        <f>IF([1]sbb_raw_data!$L411&lt;&gt;"",MID([1]sbb_raw_data!$L411,4,19),"")</f>
        <v/>
      </c>
      <c r="C412" s="12" t="str">
        <f>IF(AND(B412&lt;&gt;"",[1]sbb_raw_data!$O411=""),VLOOKUP(VLOOKUP(P412,N$3:O$1000,2,FALSE),[2]XetraUserIDs!$A$2:$B$12,2,FALSE),"")</f>
        <v/>
      </c>
      <c r="D412" s="12" t="str">
        <f t="shared" si="44"/>
        <v/>
      </c>
      <c r="E412" s="12" t="str">
        <f t="shared" si="45"/>
        <v/>
      </c>
      <c r="F412" s="17" t="str">
        <f>IF(B412&lt;&gt;"",CONCATENATE(MID([1]sbb_raw_data!$A411,7,4),"-",MID([1]sbb_raw_data!$A411,4,2),"-",LEFT([1]sbb_raw_data!$A411,2),"T",RIGHT([1]sbb_raw_data!$A411,15),"Z"),"")</f>
        <v/>
      </c>
      <c r="G412" s="3" t="str">
        <f>IF(B412&lt;&gt;"",[1]sbb_raw_data!$I411,"")</f>
        <v/>
      </c>
      <c r="H412" s="9" t="str">
        <f>IF(B412&lt;&gt;"",[1]sbb_raw_data!$J411,"")</f>
        <v/>
      </c>
      <c r="I412" s="3" t="str">
        <f>IF(B412&lt;&gt;"",[1]sbb_raw_data!$H411,"")</f>
        <v/>
      </c>
      <c r="J412" s="3" t="str">
        <f>IF(B412&lt;&gt;"",IF([1]sbb_raw_data!$C411="EDE","XETA","Please fill in Segment MIC manually."),"")</f>
        <v/>
      </c>
      <c r="K412" s="12" t="str">
        <f t="shared" si="46"/>
        <v/>
      </c>
      <c r="L412" s="12" t="str">
        <f t="shared" si="47"/>
        <v/>
      </c>
      <c r="N412" s="3">
        <f>IF(B412&lt;&gt;"","",[1]sbb_raw_data!$N411)</f>
        <v>0</v>
      </c>
      <c r="O412" s="3">
        <f>[1]sbb_raw_data!$M411</f>
        <v>0</v>
      </c>
      <c r="P412" s="3">
        <f>[1]sbb_raw_data!$N411</f>
        <v>0</v>
      </c>
      <c r="Q412">
        <f t="shared" si="48"/>
        <v>0</v>
      </c>
    </row>
    <row r="413" spans="1:17" hidden="1" x14ac:dyDescent="0.3">
      <c r="A413" s="5"/>
      <c r="B413" s="20" t="str">
        <f>IF([1]sbb_raw_data!$L412&lt;&gt;"",MID([1]sbb_raw_data!$L412,4,19),"")</f>
        <v/>
      </c>
      <c r="C413" s="12" t="str">
        <f>IF(AND(B413&lt;&gt;"",[1]sbb_raw_data!$O412=""),VLOOKUP(VLOOKUP(P413,N$3:O$1000,2,FALSE),[2]XetraUserIDs!$A$2:$B$12,2,FALSE),"")</f>
        <v/>
      </c>
      <c r="D413" s="12" t="str">
        <f t="shared" si="44"/>
        <v/>
      </c>
      <c r="E413" s="12" t="str">
        <f t="shared" si="45"/>
        <v/>
      </c>
      <c r="F413" s="17" t="str">
        <f>IF(B413&lt;&gt;"",CONCATENATE(MID([1]sbb_raw_data!$A412,7,4),"-",MID([1]sbb_raw_data!$A412,4,2),"-",LEFT([1]sbb_raw_data!$A412,2),"T",RIGHT([1]sbb_raw_data!$A412,15),"Z"),"")</f>
        <v/>
      </c>
      <c r="G413" s="3" t="str">
        <f>IF(B413&lt;&gt;"",[1]sbb_raw_data!$I412,"")</f>
        <v/>
      </c>
      <c r="H413" s="9" t="str">
        <f>IF(B413&lt;&gt;"",[1]sbb_raw_data!$J412,"")</f>
        <v/>
      </c>
      <c r="I413" s="3" t="str">
        <f>IF(B413&lt;&gt;"",[1]sbb_raw_data!$H412,"")</f>
        <v/>
      </c>
      <c r="J413" s="3" t="str">
        <f>IF(B413&lt;&gt;"",IF([1]sbb_raw_data!$C412="EDE","XETA","Please fill in Segment MIC manually."),"")</f>
        <v/>
      </c>
      <c r="K413" s="12" t="str">
        <f t="shared" si="46"/>
        <v/>
      </c>
      <c r="L413" s="12" t="str">
        <f t="shared" si="47"/>
        <v/>
      </c>
      <c r="N413" s="3">
        <f>IF(B413&lt;&gt;"","",[1]sbb_raw_data!$N412)</f>
        <v>0</v>
      </c>
      <c r="O413" s="3">
        <f>[1]sbb_raw_data!$M412</f>
        <v>0</v>
      </c>
      <c r="P413" s="3">
        <f>[1]sbb_raw_data!$N412</f>
        <v>0</v>
      </c>
      <c r="Q413">
        <f t="shared" si="48"/>
        <v>0</v>
      </c>
    </row>
    <row r="414" spans="1:17" hidden="1" x14ac:dyDescent="0.3">
      <c r="A414" s="5"/>
      <c r="B414" s="20" t="str">
        <f>IF([1]sbb_raw_data!$L413&lt;&gt;"",MID([1]sbb_raw_data!$L413,4,19),"")</f>
        <v/>
      </c>
      <c r="C414" s="12" t="str">
        <f>IF(AND(B414&lt;&gt;"",[1]sbb_raw_data!$O413=""),VLOOKUP(VLOOKUP(P414,N$3:O$1000,2,FALSE),[2]XetraUserIDs!$A$2:$B$12,2,FALSE),"")</f>
        <v/>
      </c>
      <c r="D414" s="12" t="str">
        <f t="shared" si="44"/>
        <v/>
      </c>
      <c r="E414" s="12" t="str">
        <f t="shared" si="45"/>
        <v/>
      </c>
      <c r="F414" s="17" t="str">
        <f>IF(B414&lt;&gt;"",CONCATENATE(MID([1]sbb_raw_data!$A413,7,4),"-",MID([1]sbb_raw_data!$A413,4,2),"-",LEFT([1]sbb_raw_data!$A413,2),"T",RIGHT([1]sbb_raw_data!$A413,15),"Z"),"")</f>
        <v/>
      </c>
      <c r="G414" s="3" t="str">
        <f>IF(B414&lt;&gt;"",[1]sbb_raw_data!$I413,"")</f>
        <v/>
      </c>
      <c r="H414" s="9" t="str">
        <f>IF(B414&lt;&gt;"",[1]sbb_raw_data!$J413,"")</f>
        <v/>
      </c>
      <c r="I414" s="3" t="str">
        <f>IF(B414&lt;&gt;"",[1]sbb_raw_data!$H413,"")</f>
        <v/>
      </c>
      <c r="J414" s="3" t="str">
        <f>IF(B414&lt;&gt;"",IF([1]sbb_raw_data!$C413="EDE","XETA","Please fill in Segment MIC manually."),"")</f>
        <v/>
      </c>
      <c r="K414" s="12" t="str">
        <f t="shared" si="46"/>
        <v/>
      </c>
      <c r="L414" s="12" t="str">
        <f t="shared" si="47"/>
        <v/>
      </c>
      <c r="N414" s="3">
        <f>IF(B414&lt;&gt;"","",[1]sbb_raw_data!$N413)</f>
        <v>0</v>
      </c>
      <c r="O414" s="3">
        <f>[1]sbb_raw_data!$M413</f>
        <v>0</v>
      </c>
      <c r="P414" s="3">
        <f>[1]sbb_raw_data!$N413</f>
        <v>0</v>
      </c>
      <c r="Q414">
        <f t="shared" si="48"/>
        <v>0</v>
      </c>
    </row>
    <row r="415" spans="1:17" hidden="1" x14ac:dyDescent="0.3">
      <c r="A415" s="5"/>
      <c r="B415" s="20" t="str">
        <f>IF([1]sbb_raw_data!$L414&lt;&gt;"",MID([1]sbb_raw_data!$L414,4,19),"")</f>
        <v/>
      </c>
      <c r="C415" s="12" t="str">
        <f>IF(AND(B415&lt;&gt;"",[1]sbb_raw_data!$O414=""),VLOOKUP(VLOOKUP(P415,N$3:O$1000,2,FALSE),[2]XetraUserIDs!$A$2:$B$12,2,FALSE),"")</f>
        <v/>
      </c>
      <c r="D415" s="12" t="str">
        <f t="shared" si="44"/>
        <v/>
      </c>
      <c r="E415" s="12" t="str">
        <f t="shared" si="45"/>
        <v/>
      </c>
      <c r="F415" s="17" t="str">
        <f>IF(B415&lt;&gt;"",CONCATENATE(MID([1]sbb_raw_data!$A414,7,4),"-",MID([1]sbb_raw_data!$A414,4,2),"-",LEFT([1]sbb_raw_data!$A414,2),"T",RIGHT([1]sbb_raw_data!$A414,15),"Z"),"")</f>
        <v/>
      </c>
      <c r="G415" s="3" t="str">
        <f>IF(B415&lt;&gt;"",[1]sbb_raw_data!$I414,"")</f>
        <v/>
      </c>
      <c r="H415" s="9" t="str">
        <f>IF(B415&lt;&gt;"",[1]sbb_raw_data!$J414,"")</f>
        <v/>
      </c>
      <c r="I415" s="3" t="str">
        <f>IF(B415&lt;&gt;"",[1]sbb_raw_data!$H414,"")</f>
        <v/>
      </c>
      <c r="J415" s="3" t="str">
        <f>IF(B415&lt;&gt;"",IF([1]sbb_raw_data!$C414="EDE","XETA","Please fill in Segment MIC manually."),"")</f>
        <v/>
      </c>
      <c r="K415" s="12" t="str">
        <f t="shared" si="46"/>
        <v/>
      </c>
      <c r="L415" s="12" t="str">
        <f t="shared" si="47"/>
        <v/>
      </c>
      <c r="N415" s="3">
        <f>IF(B415&lt;&gt;"","",[1]sbb_raw_data!$N414)</f>
        <v>0</v>
      </c>
      <c r="O415" s="3">
        <f>[1]sbb_raw_data!$M414</f>
        <v>0</v>
      </c>
      <c r="P415" s="3">
        <f>[1]sbb_raw_data!$N414</f>
        <v>0</v>
      </c>
      <c r="Q415">
        <f t="shared" si="48"/>
        <v>0</v>
      </c>
    </row>
    <row r="416" spans="1:17" hidden="1" x14ac:dyDescent="0.3">
      <c r="A416" s="5"/>
      <c r="B416" s="20" t="str">
        <f>IF([1]sbb_raw_data!$L415&lt;&gt;"",MID([1]sbb_raw_data!$L415,4,19),"")</f>
        <v/>
      </c>
      <c r="C416" s="12" t="str">
        <f>IF(AND(B416&lt;&gt;"",[1]sbb_raw_data!$O415=""),VLOOKUP(VLOOKUP(P416,N$3:O$1000,2,FALSE),[2]XetraUserIDs!$A$2:$B$12,2,FALSE),"")</f>
        <v/>
      </c>
      <c r="D416" s="12" t="str">
        <f t="shared" si="44"/>
        <v/>
      </c>
      <c r="E416" s="12" t="str">
        <f t="shared" si="45"/>
        <v/>
      </c>
      <c r="F416" s="17" t="str">
        <f>IF(B416&lt;&gt;"",CONCATENATE(MID([1]sbb_raw_data!$A415,7,4),"-",MID([1]sbb_raw_data!$A415,4,2),"-",LEFT([1]sbb_raw_data!$A415,2),"T",RIGHT([1]sbb_raw_data!$A415,15),"Z"),"")</f>
        <v/>
      </c>
      <c r="G416" s="3" t="str">
        <f>IF(B416&lt;&gt;"",[1]sbb_raw_data!$I415,"")</f>
        <v/>
      </c>
      <c r="H416" s="9" t="str">
        <f>IF(B416&lt;&gt;"",[1]sbb_raw_data!$J415,"")</f>
        <v/>
      </c>
      <c r="I416" s="3" t="str">
        <f>IF(B416&lt;&gt;"",[1]sbb_raw_data!$H415,"")</f>
        <v/>
      </c>
      <c r="J416" s="3" t="str">
        <f>IF(B416&lt;&gt;"",IF([1]sbb_raw_data!$C415="EDE","XETA","Please fill in Segment MIC manually."),"")</f>
        <v/>
      </c>
      <c r="K416" s="12" t="str">
        <f t="shared" si="46"/>
        <v/>
      </c>
      <c r="L416" s="12" t="str">
        <f t="shared" si="47"/>
        <v/>
      </c>
      <c r="N416" s="3">
        <f>IF(B416&lt;&gt;"","",[1]sbb_raw_data!$N415)</f>
        <v>0</v>
      </c>
      <c r="O416" s="3">
        <f>[1]sbb_raw_data!$M415</f>
        <v>0</v>
      </c>
      <c r="P416" s="3">
        <f>[1]sbb_raw_data!$N415</f>
        <v>0</v>
      </c>
      <c r="Q416">
        <f t="shared" si="48"/>
        <v>0</v>
      </c>
    </row>
    <row r="417" spans="1:17" hidden="1" x14ac:dyDescent="0.3">
      <c r="A417" s="5"/>
      <c r="B417" s="20" t="str">
        <f>IF([1]sbb_raw_data!$L416&lt;&gt;"",MID([1]sbb_raw_data!$L416,4,19),"")</f>
        <v/>
      </c>
      <c r="C417" s="12" t="str">
        <f>IF(AND(B417&lt;&gt;"",[1]sbb_raw_data!$O416=""),VLOOKUP(VLOOKUP(P417,N$3:O$1000,2,FALSE),[2]XetraUserIDs!$A$2:$B$12,2,FALSE),"")</f>
        <v/>
      </c>
      <c r="D417" s="12" t="str">
        <f t="shared" si="44"/>
        <v/>
      </c>
      <c r="E417" s="12" t="str">
        <f t="shared" si="45"/>
        <v/>
      </c>
      <c r="F417" s="17" t="str">
        <f>IF(B417&lt;&gt;"",CONCATENATE(MID([1]sbb_raw_data!$A416,7,4),"-",MID([1]sbb_raw_data!$A416,4,2),"-",LEFT([1]sbb_raw_data!$A416,2),"T",RIGHT([1]sbb_raw_data!$A416,15),"Z"),"")</f>
        <v/>
      </c>
      <c r="G417" s="3" t="str">
        <f>IF(B417&lt;&gt;"",[1]sbb_raw_data!$I416,"")</f>
        <v/>
      </c>
      <c r="H417" s="9" t="str">
        <f>IF(B417&lt;&gt;"",[1]sbb_raw_data!$J416,"")</f>
        <v/>
      </c>
      <c r="I417" s="3" t="str">
        <f>IF(B417&lt;&gt;"",[1]sbb_raw_data!$H416,"")</f>
        <v/>
      </c>
      <c r="J417" s="3" t="str">
        <f>IF(B417&lt;&gt;"",IF([1]sbb_raw_data!$C416="EDE","XETA","Please fill in Segment MIC manually."),"")</f>
        <v/>
      </c>
      <c r="K417" s="12" t="str">
        <f t="shared" si="46"/>
        <v/>
      </c>
      <c r="L417" s="12" t="str">
        <f t="shared" si="47"/>
        <v/>
      </c>
      <c r="N417" s="3">
        <f>IF(B417&lt;&gt;"","",[1]sbb_raw_data!$N416)</f>
        <v>0</v>
      </c>
      <c r="O417" s="3">
        <f>[1]sbb_raw_data!$M416</f>
        <v>0</v>
      </c>
      <c r="P417" s="3">
        <f>[1]sbb_raw_data!$N416</f>
        <v>0</v>
      </c>
      <c r="Q417">
        <f t="shared" si="48"/>
        <v>0</v>
      </c>
    </row>
    <row r="418" spans="1:17" hidden="1" x14ac:dyDescent="0.3">
      <c r="A418" s="5"/>
      <c r="B418" s="20" t="str">
        <f>IF([1]sbb_raw_data!$L417&lt;&gt;"",MID([1]sbb_raw_data!$L417,4,19),"")</f>
        <v/>
      </c>
      <c r="C418" s="12" t="str">
        <f>IF(AND(B418&lt;&gt;"",[1]sbb_raw_data!$O417=""),VLOOKUP(VLOOKUP(P418,N$3:O$1000,2,FALSE),[2]XetraUserIDs!$A$2:$B$12,2,FALSE),"")</f>
        <v/>
      </c>
      <c r="D418" s="12" t="str">
        <f t="shared" si="44"/>
        <v/>
      </c>
      <c r="E418" s="12" t="str">
        <f t="shared" si="45"/>
        <v/>
      </c>
      <c r="F418" s="17" t="str">
        <f>IF(B418&lt;&gt;"",CONCATENATE(MID([1]sbb_raw_data!$A417,7,4),"-",MID([1]sbb_raw_data!$A417,4,2),"-",LEFT([1]sbb_raw_data!$A417,2),"T",RIGHT([1]sbb_raw_data!$A417,15),"Z"),"")</f>
        <v/>
      </c>
      <c r="G418" s="3" t="str">
        <f>IF(B418&lt;&gt;"",[1]sbb_raw_data!$I417,"")</f>
        <v/>
      </c>
      <c r="H418" s="9" t="str">
        <f>IF(B418&lt;&gt;"",[1]sbb_raw_data!$J417,"")</f>
        <v/>
      </c>
      <c r="I418" s="3" t="str">
        <f>IF(B418&lt;&gt;"",[1]sbb_raw_data!$H417,"")</f>
        <v/>
      </c>
      <c r="J418" s="3" t="str">
        <f>IF(B418&lt;&gt;"",IF([1]sbb_raw_data!$C417="EDE","XETA","Please fill in Segment MIC manually."),"")</f>
        <v/>
      </c>
      <c r="K418" s="12" t="str">
        <f t="shared" si="46"/>
        <v/>
      </c>
      <c r="L418" s="12" t="str">
        <f t="shared" si="47"/>
        <v/>
      </c>
      <c r="N418" s="3"/>
      <c r="O418" s="3"/>
      <c r="P418" s="3"/>
    </row>
    <row r="419" spans="1:17" hidden="1" x14ac:dyDescent="0.3">
      <c r="A419" s="5"/>
      <c r="B419" s="20" t="str">
        <f>IF([1]sbb_raw_data!$L418&lt;&gt;"",MID([1]sbb_raw_data!$L418,4,19),"")</f>
        <v/>
      </c>
      <c r="C419" s="12" t="str">
        <f>IF(AND(B419&lt;&gt;"",[1]sbb_raw_data!$O418=""),VLOOKUP(VLOOKUP(P419,N$3:O$1000,2,FALSE),[2]XetraUserIDs!$A$2:$B$12,2,FALSE),"")</f>
        <v/>
      </c>
      <c r="D419" s="12" t="str">
        <f t="shared" si="44"/>
        <v/>
      </c>
      <c r="E419" s="12" t="str">
        <f t="shared" si="45"/>
        <v/>
      </c>
      <c r="F419" s="17" t="str">
        <f>IF(B419&lt;&gt;"",CONCATENATE(MID([1]sbb_raw_data!$A418,7,4),"-",MID([1]sbb_raw_data!$A418,4,2),"-",LEFT([1]sbb_raw_data!$A418,2),"T",RIGHT([1]sbb_raw_data!$A418,15),"Z"),"")</f>
        <v/>
      </c>
      <c r="G419" s="3" t="str">
        <f>IF(B419&lt;&gt;"",[1]sbb_raw_data!$I418,"")</f>
        <v/>
      </c>
      <c r="H419" s="9" t="str">
        <f>IF(B419&lt;&gt;"",[1]sbb_raw_data!$J418,"")</f>
        <v/>
      </c>
      <c r="I419" s="3" t="str">
        <f>IF(B419&lt;&gt;"",[1]sbb_raw_data!$H418,"")</f>
        <v/>
      </c>
      <c r="J419" s="3" t="str">
        <f>IF(B419&lt;&gt;"",IF([1]sbb_raw_data!$C418="EDE","XETA","Please fill in Segment MIC manually."),"")</f>
        <v/>
      </c>
      <c r="K419" s="12" t="str">
        <f t="shared" si="46"/>
        <v/>
      </c>
      <c r="L419" s="12" t="str">
        <f t="shared" si="47"/>
        <v/>
      </c>
      <c r="N419" s="3">
        <f>IF(B419&lt;&gt;"","",[1]sbb_raw_data!$N418)</f>
        <v>0</v>
      </c>
      <c r="O419" s="3">
        <f>[1]sbb_raw_data!$M418</f>
        <v>0</v>
      </c>
      <c r="P419" s="3">
        <f>[1]sbb_raw_data!$N418</f>
        <v>0</v>
      </c>
      <c r="Q419">
        <f t="shared" ref="Q419:Q436" si="49">IFERROR(G419*H419,0)</f>
        <v>0</v>
      </c>
    </row>
    <row r="420" spans="1:17" hidden="1" x14ac:dyDescent="0.3">
      <c r="A420" s="5"/>
      <c r="B420" s="20" t="str">
        <f>IF([1]sbb_raw_data!$L419&lt;&gt;"",MID([1]sbb_raw_data!$L419,4,19),"")</f>
        <v/>
      </c>
      <c r="C420" s="12" t="str">
        <f>IF(AND(B420&lt;&gt;"",[1]sbb_raw_data!$O419=""),VLOOKUP(VLOOKUP(P420,N$3:O$1000,2,FALSE),[2]XetraUserIDs!$A$2:$B$12,2,FALSE),"")</f>
        <v/>
      </c>
      <c r="D420" s="12" t="str">
        <f t="shared" si="44"/>
        <v/>
      </c>
      <c r="E420" s="12" t="str">
        <f t="shared" si="45"/>
        <v/>
      </c>
      <c r="F420" s="17" t="str">
        <f>IF(B420&lt;&gt;"",CONCATENATE(MID([1]sbb_raw_data!$A419,7,4),"-",MID([1]sbb_raw_data!$A419,4,2),"-",LEFT([1]sbb_raw_data!$A419,2),"T",RIGHT([1]sbb_raw_data!$A419,15),"Z"),"")</f>
        <v/>
      </c>
      <c r="G420" s="3" t="str">
        <f>IF(B420&lt;&gt;"",[1]sbb_raw_data!$I419,"")</f>
        <v/>
      </c>
      <c r="H420" s="9" t="str">
        <f>IF(B420&lt;&gt;"",[1]sbb_raw_data!$J419,"")</f>
        <v/>
      </c>
      <c r="I420" s="3" t="str">
        <f>IF(B420&lt;&gt;"",[1]sbb_raw_data!$H419,"")</f>
        <v/>
      </c>
      <c r="J420" s="3" t="str">
        <f>IF(B420&lt;&gt;"",IF([1]sbb_raw_data!$C419="EDE","XETA","Please fill in Segment MIC manually."),"")</f>
        <v/>
      </c>
      <c r="K420" s="12" t="str">
        <f t="shared" si="46"/>
        <v/>
      </c>
      <c r="L420" s="12" t="str">
        <f t="shared" si="47"/>
        <v/>
      </c>
      <c r="N420" s="3">
        <f>IF(B420&lt;&gt;"","",[1]sbb_raw_data!$N419)</f>
        <v>0</v>
      </c>
      <c r="O420" s="3">
        <f>[1]sbb_raw_data!$M419</f>
        <v>0</v>
      </c>
      <c r="P420" s="3">
        <f>[1]sbb_raw_data!$N419</f>
        <v>0</v>
      </c>
      <c r="Q420">
        <f t="shared" si="49"/>
        <v>0</v>
      </c>
    </row>
    <row r="421" spans="1:17" hidden="1" x14ac:dyDescent="0.3">
      <c r="A421" s="5"/>
      <c r="B421" s="20" t="str">
        <f>IF([1]sbb_raw_data!$L420&lt;&gt;"",MID([1]sbb_raw_data!$L420,4,19),"")</f>
        <v/>
      </c>
      <c r="C421" s="12" t="str">
        <f>IF(AND(B421&lt;&gt;"",[1]sbb_raw_data!$O420=""),VLOOKUP(VLOOKUP(P421,N$3:O$1000,2,FALSE),[2]XetraUserIDs!$A$2:$B$12,2,FALSE),"")</f>
        <v/>
      </c>
      <c r="D421" s="12" t="str">
        <f t="shared" si="44"/>
        <v/>
      </c>
      <c r="E421" s="12" t="str">
        <f t="shared" si="45"/>
        <v/>
      </c>
      <c r="F421" s="17" t="str">
        <f>IF(B421&lt;&gt;"",CONCATENATE(MID([1]sbb_raw_data!$A420,7,4),"-",MID([1]sbb_raw_data!$A420,4,2),"-",LEFT([1]sbb_raw_data!$A420,2),"T",RIGHT([1]sbb_raw_data!$A420,15),"Z"),"")</f>
        <v/>
      </c>
      <c r="G421" s="3" t="str">
        <f>IF(B421&lt;&gt;"",[1]sbb_raw_data!$I420,"")</f>
        <v/>
      </c>
      <c r="H421" s="9" t="str">
        <f>IF(B421&lt;&gt;"",[1]sbb_raw_data!$J420,"")</f>
        <v/>
      </c>
      <c r="I421" s="3" t="str">
        <f>IF(B421&lt;&gt;"",[1]sbb_raw_data!$H420,"")</f>
        <v/>
      </c>
      <c r="J421" s="3" t="str">
        <f>IF(B421&lt;&gt;"",IF([1]sbb_raw_data!$C420="EDE","XETA","Please fill in Segment MIC manually."),"")</f>
        <v/>
      </c>
      <c r="K421" s="12" t="str">
        <f t="shared" si="46"/>
        <v/>
      </c>
      <c r="L421" s="12" t="str">
        <f t="shared" si="47"/>
        <v/>
      </c>
      <c r="N421" s="3">
        <f>IF(B421&lt;&gt;"","",[1]sbb_raw_data!$N420)</f>
        <v>0</v>
      </c>
      <c r="O421" s="3">
        <f>[1]sbb_raw_data!$M420</f>
        <v>0</v>
      </c>
      <c r="P421" s="3">
        <f>[1]sbb_raw_data!$N420</f>
        <v>0</v>
      </c>
      <c r="Q421">
        <f t="shared" si="49"/>
        <v>0</v>
      </c>
    </row>
    <row r="422" spans="1:17" hidden="1" x14ac:dyDescent="0.3">
      <c r="A422" s="5"/>
      <c r="B422" s="20" t="str">
        <f>IF([1]sbb_raw_data!$L421&lt;&gt;"",MID([1]sbb_raw_data!$L421,4,19),"")</f>
        <v/>
      </c>
      <c r="C422" s="12" t="str">
        <f>IF(AND(B422&lt;&gt;"",[1]sbb_raw_data!$O421=""),VLOOKUP(VLOOKUP(P422,N$3:O$1000,2,FALSE),[2]XetraUserIDs!$A$2:$B$12,2,FALSE),"")</f>
        <v/>
      </c>
      <c r="D422" s="12" t="str">
        <f t="shared" si="44"/>
        <v/>
      </c>
      <c r="E422" s="12" t="str">
        <f t="shared" si="45"/>
        <v/>
      </c>
      <c r="F422" s="17" t="str">
        <f>IF(B422&lt;&gt;"",CONCATENATE(MID([1]sbb_raw_data!$A421,7,4),"-",MID([1]sbb_raw_data!$A421,4,2),"-",LEFT([1]sbb_raw_data!$A421,2),"T",RIGHT([1]sbb_raw_data!$A421,15),"Z"),"")</f>
        <v/>
      </c>
      <c r="G422" s="3" t="str">
        <f>IF(B422&lt;&gt;"",[1]sbb_raw_data!$I421,"")</f>
        <v/>
      </c>
      <c r="H422" s="9" t="str">
        <f>IF(B422&lt;&gt;"",[1]sbb_raw_data!$J421,"")</f>
        <v/>
      </c>
      <c r="I422" s="3" t="str">
        <f>IF(B422&lt;&gt;"",[1]sbb_raw_data!$H421,"")</f>
        <v/>
      </c>
      <c r="J422" s="3" t="str">
        <f>IF(B422&lt;&gt;"",IF([1]sbb_raw_data!$C421="EDE","XETA","Please fill in Segment MIC manually."),"")</f>
        <v/>
      </c>
      <c r="K422" s="12" t="str">
        <f t="shared" si="46"/>
        <v/>
      </c>
      <c r="L422" s="12" t="str">
        <f t="shared" si="47"/>
        <v/>
      </c>
      <c r="N422" s="3">
        <f>IF(B422&lt;&gt;"","",[1]sbb_raw_data!$N421)</f>
        <v>0</v>
      </c>
      <c r="O422" s="3">
        <f>[1]sbb_raw_data!$M421</f>
        <v>0</v>
      </c>
      <c r="P422" s="3">
        <f>[1]sbb_raw_data!$N421</f>
        <v>0</v>
      </c>
      <c r="Q422">
        <f t="shared" si="49"/>
        <v>0</v>
      </c>
    </row>
    <row r="423" spans="1:17" hidden="1" x14ac:dyDescent="0.3">
      <c r="A423" s="5"/>
      <c r="B423" s="20" t="str">
        <f>IF([1]sbb_raw_data!$L422&lt;&gt;"",MID([1]sbb_raw_data!$L422,4,19),"")</f>
        <v/>
      </c>
      <c r="C423" s="12" t="str">
        <f>IF(AND(B423&lt;&gt;"",[1]sbb_raw_data!$O422=""),VLOOKUP(VLOOKUP(P423,N$3:O$1000,2,FALSE),[2]XetraUserIDs!$A$2:$B$12,2,FALSE),"")</f>
        <v/>
      </c>
      <c r="D423" s="12" t="str">
        <f t="shared" si="44"/>
        <v/>
      </c>
      <c r="E423" s="12" t="str">
        <f t="shared" si="45"/>
        <v/>
      </c>
      <c r="F423" s="17" t="str">
        <f>IF(B423&lt;&gt;"",CONCATENATE(MID([1]sbb_raw_data!$A422,7,4),"-",MID([1]sbb_raw_data!$A422,4,2),"-",LEFT([1]sbb_raw_data!$A422,2),"T",RIGHT([1]sbb_raw_data!$A422,15),"Z"),"")</f>
        <v/>
      </c>
      <c r="G423" s="3" t="str">
        <f>IF(B423&lt;&gt;"",[1]sbb_raw_data!$I422,"")</f>
        <v/>
      </c>
      <c r="H423" s="9" t="str">
        <f>IF(B423&lt;&gt;"",[1]sbb_raw_data!$J422,"")</f>
        <v/>
      </c>
      <c r="I423" s="3" t="str">
        <f>IF(B423&lt;&gt;"",[1]sbb_raw_data!$H422,"")</f>
        <v/>
      </c>
      <c r="J423" s="3" t="str">
        <f>IF(B423&lt;&gt;"",IF([1]sbb_raw_data!$C422="EDE","XETA","Please fill in Segment MIC manually."),"")</f>
        <v/>
      </c>
      <c r="K423" s="12" t="str">
        <f t="shared" si="46"/>
        <v/>
      </c>
      <c r="L423" s="12" t="str">
        <f t="shared" si="47"/>
        <v/>
      </c>
      <c r="N423" s="3">
        <f>IF(B423&lt;&gt;"","",[1]sbb_raw_data!$N422)</f>
        <v>0</v>
      </c>
      <c r="O423" s="3">
        <f>[1]sbb_raw_data!$M422</f>
        <v>0</v>
      </c>
      <c r="P423" s="3">
        <f>[1]sbb_raw_data!$N422</f>
        <v>0</v>
      </c>
      <c r="Q423">
        <f t="shared" si="49"/>
        <v>0</v>
      </c>
    </row>
    <row r="424" spans="1:17" hidden="1" x14ac:dyDescent="0.3">
      <c r="A424" s="5"/>
      <c r="B424" s="20" t="str">
        <f>IF([1]sbb_raw_data!$L423&lt;&gt;"",MID([1]sbb_raw_data!$L423,4,19),"")</f>
        <v/>
      </c>
      <c r="C424" s="12" t="str">
        <f>IF(AND(B424&lt;&gt;"",[1]sbb_raw_data!$O423=""),VLOOKUP(VLOOKUP(P424,N$3:O$1000,2,FALSE),[2]XetraUserIDs!$A$2:$B$12,2,FALSE),"")</f>
        <v/>
      </c>
      <c r="D424" s="12" t="str">
        <f t="shared" si="44"/>
        <v/>
      </c>
      <c r="E424" s="12" t="str">
        <f t="shared" si="45"/>
        <v/>
      </c>
      <c r="F424" s="17" t="str">
        <f>IF(B424&lt;&gt;"",CONCATENATE(MID([1]sbb_raw_data!$A423,7,4),"-",MID([1]sbb_raw_data!$A423,4,2),"-",LEFT([1]sbb_raw_data!$A423,2),"T",RIGHT([1]sbb_raw_data!$A423,15),"Z"),"")</f>
        <v/>
      </c>
      <c r="G424" s="3" t="str">
        <f>IF(B424&lt;&gt;"",[1]sbb_raw_data!$I423,"")</f>
        <v/>
      </c>
      <c r="H424" s="9" t="str">
        <f>IF(B424&lt;&gt;"",[1]sbb_raw_data!$J423,"")</f>
        <v/>
      </c>
      <c r="I424" s="3" t="str">
        <f>IF(B424&lt;&gt;"",[1]sbb_raw_data!$H423,"")</f>
        <v/>
      </c>
      <c r="J424" s="3" t="str">
        <f>IF(B424&lt;&gt;"",IF([1]sbb_raw_data!$C423="EDE","XETA","Please fill in Segment MIC manually."),"")</f>
        <v/>
      </c>
      <c r="K424" s="12" t="str">
        <f t="shared" si="46"/>
        <v/>
      </c>
      <c r="L424" s="12" t="str">
        <f t="shared" si="47"/>
        <v/>
      </c>
      <c r="N424" s="3">
        <f>IF(B424&lt;&gt;"","",[1]sbb_raw_data!$N423)</f>
        <v>0</v>
      </c>
      <c r="O424" s="3">
        <f>[1]sbb_raw_data!$M423</f>
        <v>0</v>
      </c>
      <c r="P424" s="3">
        <f>[1]sbb_raw_data!$N423</f>
        <v>0</v>
      </c>
      <c r="Q424">
        <f t="shared" si="49"/>
        <v>0</v>
      </c>
    </row>
    <row r="425" spans="1:17" hidden="1" x14ac:dyDescent="0.3">
      <c r="A425" s="5"/>
      <c r="B425" s="20" t="str">
        <f>IF([1]sbb_raw_data!$L424&lt;&gt;"",MID([1]sbb_raw_data!$L424,4,19),"")</f>
        <v/>
      </c>
      <c r="C425" s="12" t="str">
        <f>IF(AND(B425&lt;&gt;"",[1]sbb_raw_data!$O424=""),VLOOKUP(VLOOKUP(P425,N$3:O$1000,2,FALSE),[2]XetraUserIDs!$A$2:$B$12,2,FALSE),"")</f>
        <v/>
      </c>
      <c r="D425" s="12" t="str">
        <f t="shared" si="44"/>
        <v/>
      </c>
      <c r="E425" s="12" t="str">
        <f t="shared" si="45"/>
        <v/>
      </c>
      <c r="F425" s="17" t="str">
        <f>IF(B425&lt;&gt;"",CONCATENATE(MID([1]sbb_raw_data!$A424,7,4),"-",MID([1]sbb_raw_data!$A424,4,2),"-",LEFT([1]sbb_raw_data!$A424,2),"T",RIGHT([1]sbb_raw_data!$A424,15),"Z"),"")</f>
        <v/>
      </c>
      <c r="G425" s="3" t="str">
        <f>IF(B425&lt;&gt;"",[1]sbb_raw_data!$I424,"")</f>
        <v/>
      </c>
      <c r="H425" s="9" t="str">
        <f>IF(B425&lt;&gt;"",[1]sbb_raw_data!$J424,"")</f>
        <v/>
      </c>
      <c r="I425" s="3" t="str">
        <f>IF(B425&lt;&gt;"",[1]sbb_raw_data!$H424,"")</f>
        <v/>
      </c>
      <c r="J425" s="3" t="str">
        <f>IF(B425&lt;&gt;"",IF([1]sbb_raw_data!$C424="EDE","XETA","Please fill in Segment MIC manually."),"")</f>
        <v/>
      </c>
      <c r="K425" s="12" t="str">
        <f t="shared" si="46"/>
        <v/>
      </c>
      <c r="L425" s="12" t="str">
        <f t="shared" si="47"/>
        <v/>
      </c>
      <c r="N425" s="3">
        <f>IF(B425&lt;&gt;"","",[1]sbb_raw_data!$N424)</f>
        <v>0</v>
      </c>
      <c r="O425" s="3">
        <f>[1]sbb_raw_data!$M424</f>
        <v>0</v>
      </c>
      <c r="P425" s="3">
        <f>[1]sbb_raw_data!$N424</f>
        <v>0</v>
      </c>
      <c r="Q425">
        <f t="shared" si="49"/>
        <v>0</v>
      </c>
    </row>
    <row r="426" spans="1:17" hidden="1" x14ac:dyDescent="0.3">
      <c r="A426" s="5"/>
      <c r="B426" s="20" t="str">
        <f>IF([1]sbb_raw_data!$L425&lt;&gt;"",MID([1]sbb_raw_data!$L425,4,19),"")</f>
        <v/>
      </c>
      <c r="C426" s="12" t="str">
        <f>IF(AND(B426&lt;&gt;"",[1]sbb_raw_data!$O425=""),VLOOKUP(VLOOKUP(P426,N$3:O$1000,2,FALSE),[2]XetraUserIDs!$A$2:$B$12,2,FALSE),"")</f>
        <v/>
      </c>
      <c r="D426" s="12" t="str">
        <f t="shared" si="44"/>
        <v/>
      </c>
      <c r="E426" s="12" t="str">
        <f t="shared" si="45"/>
        <v/>
      </c>
      <c r="F426" s="17" t="str">
        <f>IF(B426&lt;&gt;"",CONCATENATE(MID([1]sbb_raw_data!$A425,7,4),"-",MID([1]sbb_raw_data!$A425,4,2),"-",LEFT([1]sbb_raw_data!$A425,2),"T",RIGHT([1]sbb_raw_data!$A425,15),"Z"),"")</f>
        <v/>
      </c>
      <c r="G426" s="3" t="str">
        <f>IF(B426&lt;&gt;"",[1]sbb_raw_data!$I425,"")</f>
        <v/>
      </c>
      <c r="H426" s="9" t="str">
        <f>IF(B426&lt;&gt;"",[1]sbb_raw_data!$J425,"")</f>
        <v/>
      </c>
      <c r="I426" s="3" t="str">
        <f>IF(B426&lt;&gt;"",[1]sbb_raw_data!$H425,"")</f>
        <v/>
      </c>
      <c r="J426" s="3" t="str">
        <f>IF(B426&lt;&gt;"",IF([1]sbb_raw_data!$C425="EDE","XETA","Please fill in Segment MIC manually."),"")</f>
        <v/>
      </c>
      <c r="K426" s="12" t="str">
        <f t="shared" si="46"/>
        <v/>
      </c>
      <c r="L426" s="12" t="str">
        <f t="shared" si="47"/>
        <v/>
      </c>
      <c r="N426" s="3">
        <f>IF(B426&lt;&gt;"","",[1]sbb_raw_data!$N425)</f>
        <v>0</v>
      </c>
      <c r="O426" s="3">
        <f>[1]sbb_raw_data!$M425</f>
        <v>0</v>
      </c>
      <c r="P426" s="3">
        <f>[1]sbb_raw_data!$N425</f>
        <v>0</v>
      </c>
      <c r="Q426">
        <f t="shared" si="49"/>
        <v>0</v>
      </c>
    </row>
    <row r="427" spans="1:17" hidden="1" x14ac:dyDescent="0.3">
      <c r="A427" s="5"/>
      <c r="B427" s="20" t="str">
        <f>IF([1]sbb_raw_data!$L426&lt;&gt;"",MID([1]sbb_raw_data!$L426,4,19),"")</f>
        <v/>
      </c>
      <c r="C427" s="12" t="str">
        <f>IF(AND(B427&lt;&gt;"",[1]sbb_raw_data!$O426=""),VLOOKUP(VLOOKUP(P427,N$3:O$1000,2,FALSE),[2]XetraUserIDs!$A$2:$B$12,2,FALSE),"")</f>
        <v/>
      </c>
      <c r="D427" s="12" t="str">
        <f t="shared" si="44"/>
        <v/>
      </c>
      <c r="E427" s="12" t="str">
        <f t="shared" si="45"/>
        <v/>
      </c>
      <c r="F427" s="17" t="str">
        <f>IF(B427&lt;&gt;"",CONCATENATE(MID([1]sbb_raw_data!$A426,7,4),"-",MID([1]sbb_raw_data!$A426,4,2),"-",LEFT([1]sbb_raw_data!$A426,2),"T",RIGHT([1]sbb_raw_data!$A426,15),"Z"),"")</f>
        <v/>
      </c>
      <c r="G427" s="3" t="str">
        <f>IF(B427&lt;&gt;"",[1]sbb_raw_data!$I426,"")</f>
        <v/>
      </c>
      <c r="H427" s="9" t="str">
        <f>IF(B427&lt;&gt;"",[1]sbb_raw_data!$J426,"")</f>
        <v/>
      </c>
      <c r="I427" s="3" t="str">
        <f>IF(B427&lt;&gt;"",[1]sbb_raw_data!$H426,"")</f>
        <v/>
      </c>
      <c r="J427" s="3" t="str">
        <f>IF(B427&lt;&gt;"",IF([1]sbb_raw_data!$C426="EDE","XETA","Please fill in Segment MIC manually."),"")</f>
        <v/>
      </c>
      <c r="K427" s="12" t="str">
        <f t="shared" si="46"/>
        <v/>
      </c>
      <c r="L427" s="12" t="str">
        <f t="shared" si="47"/>
        <v/>
      </c>
      <c r="N427" s="3">
        <f>IF(B427&lt;&gt;"","",[1]sbb_raw_data!$N426)</f>
        <v>0</v>
      </c>
      <c r="O427" s="3">
        <f>[1]sbb_raw_data!$M426</f>
        <v>0</v>
      </c>
      <c r="P427" s="3">
        <f>[1]sbb_raw_data!$N426</f>
        <v>0</v>
      </c>
      <c r="Q427">
        <f t="shared" si="49"/>
        <v>0</v>
      </c>
    </row>
    <row r="428" spans="1:17" hidden="1" x14ac:dyDescent="0.3">
      <c r="A428" s="5"/>
      <c r="B428" s="20" t="str">
        <f>IF([1]sbb_raw_data!$L427&lt;&gt;"",MID([1]sbb_raw_data!$L427,4,19),"")</f>
        <v/>
      </c>
      <c r="C428" s="12" t="str">
        <f>IF(AND(B428&lt;&gt;"",[1]sbb_raw_data!$O427=""),VLOOKUP(VLOOKUP(P428,N$3:O$1000,2,FALSE),[2]XetraUserIDs!$A$2:$B$12,2,FALSE),"")</f>
        <v/>
      </c>
      <c r="D428" s="12" t="str">
        <f t="shared" si="44"/>
        <v/>
      </c>
      <c r="E428" s="12" t="str">
        <f t="shared" si="45"/>
        <v/>
      </c>
      <c r="F428" s="17" t="str">
        <f>IF(B428&lt;&gt;"",CONCATENATE(MID([1]sbb_raw_data!$A427,7,4),"-",MID([1]sbb_raw_data!$A427,4,2),"-",LEFT([1]sbb_raw_data!$A427,2),"T",RIGHT([1]sbb_raw_data!$A427,15),"Z"),"")</f>
        <v/>
      </c>
      <c r="G428" s="3" t="str">
        <f>IF(B428&lt;&gt;"",[1]sbb_raw_data!$I427,"")</f>
        <v/>
      </c>
      <c r="H428" s="9" t="str">
        <f>IF(B428&lt;&gt;"",[1]sbb_raw_data!$J427,"")</f>
        <v/>
      </c>
      <c r="I428" s="3" t="str">
        <f>IF(B428&lt;&gt;"",[1]sbb_raw_data!$H427,"")</f>
        <v/>
      </c>
      <c r="J428" s="3" t="str">
        <f>IF(B428&lt;&gt;"",IF([1]sbb_raw_data!$C427="EDE","XETA","Please fill in Segment MIC manually."),"")</f>
        <v/>
      </c>
      <c r="K428" s="12" t="str">
        <f t="shared" si="46"/>
        <v/>
      </c>
      <c r="L428" s="12" t="str">
        <f t="shared" si="47"/>
        <v/>
      </c>
      <c r="N428" s="3">
        <f>IF(B428&lt;&gt;"","",[1]sbb_raw_data!$N427)</f>
        <v>0</v>
      </c>
      <c r="O428" s="3">
        <f>[1]sbb_raw_data!$M427</f>
        <v>0</v>
      </c>
      <c r="P428" s="3">
        <f>[1]sbb_raw_data!$N427</f>
        <v>0</v>
      </c>
      <c r="Q428">
        <f t="shared" si="49"/>
        <v>0</v>
      </c>
    </row>
    <row r="429" spans="1:17" hidden="1" x14ac:dyDescent="0.3">
      <c r="A429" s="5"/>
      <c r="B429" s="20" t="str">
        <f>IF([1]sbb_raw_data!$L428&lt;&gt;"",MID([1]sbb_raw_data!$L428,4,19),"")</f>
        <v/>
      </c>
      <c r="C429" s="12" t="str">
        <f>IF(AND(B429&lt;&gt;"",[1]sbb_raw_data!$O428=""),VLOOKUP(VLOOKUP(P429,N$3:O$1000,2,FALSE),[2]XetraUserIDs!$A$2:$B$12,2,FALSE),"")</f>
        <v/>
      </c>
      <c r="D429" s="12" t="str">
        <f t="shared" si="44"/>
        <v/>
      </c>
      <c r="E429" s="12" t="str">
        <f t="shared" si="45"/>
        <v/>
      </c>
      <c r="F429" s="17" t="str">
        <f>IF(B429&lt;&gt;"",CONCATENATE(MID([1]sbb_raw_data!$A428,7,4),"-",MID([1]sbb_raw_data!$A428,4,2),"-",LEFT([1]sbb_raw_data!$A428,2),"T",RIGHT([1]sbb_raw_data!$A428,15),"Z"),"")</f>
        <v/>
      </c>
      <c r="G429" s="3" t="str">
        <f>IF(B429&lt;&gt;"",[1]sbb_raw_data!$I428,"")</f>
        <v/>
      </c>
      <c r="H429" s="9" t="str">
        <f>IF(B429&lt;&gt;"",[1]sbb_raw_data!$J428,"")</f>
        <v/>
      </c>
      <c r="I429" s="3" t="str">
        <f>IF(B429&lt;&gt;"",[1]sbb_raw_data!$H428,"")</f>
        <v/>
      </c>
      <c r="J429" s="3" t="str">
        <f>IF(B429&lt;&gt;"",IF([1]sbb_raw_data!$C428="EDE","XETA","Please fill in Segment MIC manually."),"")</f>
        <v/>
      </c>
      <c r="K429" s="12" t="str">
        <f t="shared" si="46"/>
        <v/>
      </c>
      <c r="L429" s="12" t="str">
        <f t="shared" si="47"/>
        <v/>
      </c>
      <c r="N429" s="3">
        <f>IF(B429&lt;&gt;"","",[1]sbb_raw_data!$N428)</f>
        <v>0</v>
      </c>
      <c r="O429" s="3">
        <f>[1]sbb_raw_data!$M428</f>
        <v>0</v>
      </c>
      <c r="P429" s="3">
        <f>[1]sbb_raw_data!$N428</f>
        <v>0</v>
      </c>
      <c r="Q429">
        <f t="shared" si="49"/>
        <v>0</v>
      </c>
    </row>
    <row r="430" spans="1:17" hidden="1" x14ac:dyDescent="0.3">
      <c r="A430" s="5"/>
      <c r="B430" s="20" t="str">
        <f>IF([1]sbb_raw_data!$L429&lt;&gt;"",MID([1]sbb_raw_data!$L429,4,19),"")</f>
        <v/>
      </c>
      <c r="C430" s="12" t="str">
        <f>IF(AND(B430&lt;&gt;"",[1]sbb_raw_data!$O429=""),VLOOKUP(VLOOKUP(P430,N$3:O$1000,2,FALSE),[2]XetraUserIDs!$A$2:$B$12,2,FALSE),"")</f>
        <v/>
      </c>
      <c r="D430" s="12" t="str">
        <f t="shared" si="44"/>
        <v/>
      </c>
      <c r="E430" s="12" t="str">
        <f t="shared" si="45"/>
        <v/>
      </c>
      <c r="F430" s="17" t="str">
        <f>IF(B430&lt;&gt;"",CONCATENATE(MID([1]sbb_raw_data!$A429,7,4),"-",MID([1]sbb_raw_data!$A429,4,2),"-",LEFT([1]sbb_raw_data!$A429,2),"T",RIGHT([1]sbb_raw_data!$A429,15),"Z"),"")</f>
        <v/>
      </c>
      <c r="G430" s="3" t="str">
        <f>IF(B430&lt;&gt;"",[1]sbb_raw_data!$I429,"")</f>
        <v/>
      </c>
      <c r="H430" s="9" t="str">
        <f>IF(B430&lt;&gt;"",[1]sbb_raw_data!$J429,"")</f>
        <v/>
      </c>
      <c r="I430" s="3" t="str">
        <f>IF(B430&lt;&gt;"",[1]sbb_raw_data!$H429,"")</f>
        <v/>
      </c>
      <c r="J430" s="3" t="str">
        <f>IF(B430&lt;&gt;"",IF([1]sbb_raw_data!$C429="EDE","XETA","Please fill in Segment MIC manually."),"")</f>
        <v/>
      </c>
      <c r="K430" s="12" t="str">
        <f t="shared" si="46"/>
        <v/>
      </c>
      <c r="L430" s="12" t="str">
        <f t="shared" si="47"/>
        <v/>
      </c>
      <c r="N430" s="3">
        <f>IF(B430&lt;&gt;"","",[1]sbb_raw_data!$N429)</f>
        <v>0</v>
      </c>
      <c r="O430" s="3">
        <f>[1]sbb_raw_data!$M429</f>
        <v>0</v>
      </c>
      <c r="P430" s="3">
        <f>[1]sbb_raw_data!$N429</f>
        <v>0</v>
      </c>
      <c r="Q430">
        <f t="shared" si="49"/>
        <v>0</v>
      </c>
    </row>
    <row r="431" spans="1:17" hidden="1" x14ac:dyDescent="0.3">
      <c r="A431" s="5"/>
      <c r="B431" s="20" t="str">
        <f>IF([1]sbb_raw_data!$L430&lt;&gt;"",MID([1]sbb_raw_data!$L430,4,19),"")</f>
        <v/>
      </c>
      <c r="C431" s="12" t="str">
        <f>IF(AND(B431&lt;&gt;"",[1]sbb_raw_data!$O430=""),VLOOKUP(VLOOKUP(P431,N$3:O$1000,2,FALSE),[2]XetraUserIDs!$A$2:$B$12,2,FALSE),"")</f>
        <v/>
      </c>
      <c r="D431" s="12" t="str">
        <f t="shared" si="44"/>
        <v/>
      </c>
      <c r="E431" s="12" t="str">
        <f t="shared" si="45"/>
        <v/>
      </c>
      <c r="F431" s="17" t="str">
        <f>IF(B431&lt;&gt;"",CONCATENATE(MID([1]sbb_raw_data!$A430,7,4),"-",MID([1]sbb_raw_data!$A430,4,2),"-",LEFT([1]sbb_raw_data!$A430,2),"T",RIGHT([1]sbb_raw_data!$A430,15),"Z"),"")</f>
        <v/>
      </c>
      <c r="G431" s="3" t="str">
        <f>IF(B431&lt;&gt;"",[1]sbb_raw_data!$I430,"")</f>
        <v/>
      </c>
      <c r="H431" s="9" t="str">
        <f>IF(B431&lt;&gt;"",[1]sbb_raw_data!$J430,"")</f>
        <v/>
      </c>
      <c r="I431" s="3" t="str">
        <f>IF(B431&lt;&gt;"",[1]sbb_raw_data!$H430,"")</f>
        <v/>
      </c>
      <c r="J431" s="3" t="str">
        <f>IF(B431&lt;&gt;"",IF([1]sbb_raw_data!$C430="EDE","XETA","Please fill in Segment MIC manually."),"")</f>
        <v/>
      </c>
      <c r="K431" s="12" t="str">
        <f t="shared" si="46"/>
        <v/>
      </c>
      <c r="L431" s="12" t="str">
        <f t="shared" si="47"/>
        <v/>
      </c>
      <c r="N431" s="3">
        <f>IF(B431&lt;&gt;"","",[1]sbb_raw_data!$N430)</f>
        <v>0</v>
      </c>
      <c r="O431" s="3">
        <f>[1]sbb_raw_data!$M430</f>
        <v>0</v>
      </c>
      <c r="P431" s="3">
        <f>[1]sbb_raw_data!$N430</f>
        <v>0</v>
      </c>
      <c r="Q431">
        <f t="shared" si="49"/>
        <v>0</v>
      </c>
    </row>
    <row r="432" spans="1:17" hidden="1" x14ac:dyDescent="0.3">
      <c r="A432" s="5"/>
      <c r="B432" s="20" t="str">
        <f>IF([1]sbb_raw_data!$L431&lt;&gt;"",MID([1]sbb_raw_data!$L431,4,19),"")</f>
        <v/>
      </c>
      <c r="C432" s="12" t="str">
        <f>IF(AND(B432&lt;&gt;"",[1]sbb_raw_data!$O431=""),VLOOKUP(VLOOKUP(P432,N$3:O$1000,2,FALSE),[2]XetraUserIDs!$A$2:$B$12,2,FALSE),"")</f>
        <v/>
      </c>
      <c r="D432" s="12" t="str">
        <f t="shared" si="44"/>
        <v/>
      </c>
      <c r="E432" s="12" t="str">
        <f t="shared" si="45"/>
        <v/>
      </c>
      <c r="F432" s="17" t="str">
        <f>IF(B432&lt;&gt;"",CONCATENATE(MID([1]sbb_raw_data!$A431,7,4),"-",MID([1]sbb_raw_data!$A431,4,2),"-",LEFT([1]sbb_raw_data!$A431,2),"T",RIGHT([1]sbb_raw_data!$A431,15),"Z"),"")</f>
        <v/>
      </c>
      <c r="G432" s="3" t="str">
        <f>IF(B432&lt;&gt;"",[1]sbb_raw_data!$I431,"")</f>
        <v/>
      </c>
      <c r="H432" s="9" t="str">
        <f>IF(B432&lt;&gt;"",[1]sbb_raw_data!$J431,"")</f>
        <v/>
      </c>
      <c r="I432" s="3" t="str">
        <f>IF(B432&lt;&gt;"",[1]sbb_raw_data!$H431,"")</f>
        <v/>
      </c>
      <c r="J432" s="3" t="str">
        <f>IF(B432&lt;&gt;"",IF([1]sbb_raw_data!$C431="EDE","XETA","Please fill in Segment MIC manually."),"")</f>
        <v/>
      </c>
      <c r="K432" s="12" t="str">
        <f t="shared" si="46"/>
        <v/>
      </c>
      <c r="L432" s="12" t="str">
        <f t="shared" si="47"/>
        <v/>
      </c>
      <c r="N432" s="3">
        <f>IF(B432&lt;&gt;"","",[1]sbb_raw_data!$N431)</f>
        <v>0</v>
      </c>
      <c r="O432" s="3">
        <f>[1]sbb_raw_data!$M431</f>
        <v>0</v>
      </c>
      <c r="P432" s="3">
        <f>[1]sbb_raw_data!$N431</f>
        <v>0</v>
      </c>
      <c r="Q432">
        <f t="shared" si="49"/>
        <v>0</v>
      </c>
    </row>
    <row r="433" spans="1:17" hidden="1" x14ac:dyDescent="0.3">
      <c r="A433" s="5"/>
      <c r="B433" s="20" t="str">
        <f>IF([1]sbb_raw_data!$L432&lt;&gt;"",MID([1]sbb_raw_data!$L432,4,19),"")</f>
        <v/>
      </c>
      <c r="C433" s="12" t="str">
        <f>IF(AND(B433&lt;&gt;"",[1]sbb_raw_data!$O432=""),VLOOKUP(VLOOKUP(P433,N$3:O$1000,2,FALSE),[2]XetraUserIDs!$A$2:$B$12,2,FALSE),"")</f>
        <v/>
      </c>
      <c r="D433" s="12" t="str">
        <f t="shared" si="44"/>
        <v/>
      </c>
      <c r="E433" s="12" t="str">
        <f t="shared" si="45"/>
        <v/>
      </c>
      <c r="F433" s="17" t="str">
        <f>IF(B433&lt;&gt;"",CONCATENATE(MID([1]sbb_raw_data!$A432,7,4),"-",MID([1]sbb_raw_data!$A432,4,2),"-",LEFT([1]sbb_raw_data!$A432,2),"T",RIGHT([1]sbb_raw_data!$A432,15),"Z"),"")</f>
        <v/>
      </c>
      <c r="G433" s="3" t="str">
        <f>IF(B433&lt;&gt;"",[1]sbb_raw_data!$I432,"")</f>
        <v/>
      </c>
      <c r="H433" s="9" t="str">
        <f>IF(B433&lt;&gt;"",[1]sbb_raw_data!$J432,"")</f>
        <v/>
      </c>
      <c r="I433" s="3" t="str">
        <f>IF(B433&lt;&gt;"",[1]sbb_raw_data!$H432,"")</f>
        <v/>
      </c>
      <c r="J433" s="3" t="str">
        <f>IF(B433&lt;&gt;"",IF([1]sbb_raw_data!$C432="EDE","XETA","Please fill in Segment MIC manually."),"")</f>
        <v/>
      </c>
      <c r="K433" s="12" t="str">
        <f t="shared" si="46"/>
        <v/>
      </c>
      <c r="L433" s="12" t="str">
        <f t="shared" si="47"/>
        <v/>
      </c>
      <c r="N433" s="3">
        <f>IF(B433&lt;&gt;"","",[1]sbb_raw_data!$N432)</f>
        <v>0</v>
      </c>
      <c r="O433" s="3">
        <f>[1]sbb_raw_data!$M432</f>
        <v>0</v>
      </c>
      <c r="P433" s="3">
        <f>[1]sbb_raw_data!$N432</f>
        <v>0</v>
      </c>
      <c r="Q433">
        <f t="shared" si="49"/>
        <v>0</v>
      </c>
    </row>
    <row r="434" spans="1:17" hidden="1" x14ac:dyDescent="0.3">
      <c r="A434" s="5"/>
      <c r="B434" s="20" t="str">
        <f>IF([1]sbb_raw_data!$L433&lt;&gt;"",MID([1]sbb_raw_data!$L433,4,19),"")</f>
        <v/>
      </c>
      <c r="C434" s="12" t="str">
        <f>IF(AND(B434&lt;&gt;"",[1]sbb_raw_data!$O433=""),VLOOKUP(VLOOKUP(P434,N$3:O$1000,2,FALSE),[2]XetraUserIDs!$A$2:$B$12,2,FALSE),"")</f>
        <v/>
      </c>
      <c r="D434" s="12" t="str">
        <f t="shared" si="44"/>
        <v/>
      </c>
      <c r="E434" s="12" t="str">
        <f t="shared" si="45"/>
        <v/>
      </c>
      <c r="F434" s="17" t="str">
        <f>IF(B434&lt;&gt;"",CONCATENATE(MID([1]sbb_raw_data!$A433,7,4),"-",MID([1]sbb_raw_data!$A433,4,2),"-",LEFT([1]sbb_raw_data!$A433,2),"T",RIGHT([1]sbb_raw_data!$A433,15),"Z"),"")</f>
        <v/>
      </c>
      <c r="G434" s="3" t="str">
        <f>IF(B434&lt;&gt;"",[1]sbb_raw_data!$I433,"")</f>
        <v/>
      </c>
      <c r="H434" s="9" t="str">
        <f>IF(B434&lt;&gt;"",[1]sbb_raw_data!$J433,"")</f>
        <v/>
      </c>
      <c r="I434" s="3" t="str">
        <f>IF(B434&lt;&gt;"",[1]sbb_raw_data!$H433,"")</f>
        <v/>
      </c>
      <c r="J434" s="3" t="str">
        <f>IF(B434&lt;&gt;"",IF([1]sbb_raw_data!$C433="EDE","XETA","Please fill in Segment MIC manually."),"")</f>
        <v/>
      </c>
      <c r="K434" s="12" t="str">
        <f t="shared" si="46"/>
        <v/>
      </c>
      <c r="L434" s="12" t="str">
        <f t="shared" si="47"/>
        <v/>
      </c>
      <c r="N434" s="3">
        <f>IF(B434&lt;&gt;"","",[1]sbb_raw_data!$N433)</f>
        <v>0</v>
      </c>
      <c r="O434" s="3">
        <f>[1]sbb_raw_data!$M433</f>
        <v>0</v>
      </c>
      <c r="P434" s="3">
        <f>[1]sbb_raw_data!$N433</f>
        <v>0</v>
      </c>
      <c r="Q434">
        <f t="shared" si="49"/>
        <v>0</v>
      </c>
    </row>
    <row r="435" spans="1:17" hidden="1" x14ac:dyDescent="0.3">
      <c r="A435" s="5"/>
      <c r="B435" s="20" t="str">
        <f>IF([1]sbb_raw_data!$L434&lt;&gt;"",MID([1]sbb_raw_data!$L434,4,19),"")</f>
        <v/>
      </c>
      <c r="C435" s="12" t="str">
        <f>IF(AND(B435&lt;&gt;"",[1]sbb_raw_data!$O434=""),VLOOKUP(VLOOKUP(P435,N$3:O$1000,2,FALSE),[2]XetraUserIDs!$A$2:$B$12,2,FALSE),"")</f>
        <v/>
      </c>
      <c r="D435" s="12" t="str">
        <f t="shared" si="44"/>
        <v/>
      </c>
      <c r="E435" s="12" t="str">
        <f t="shared" si="45"/>
        <v/>
      </c>
      <c r="F435" s="17" t="str">
        <f>IF(B435&lt;&gt;"",CONCATENATE(MID([1]sbb_raw_data!$A434,7,4),"-",MID([1]sbb_raw_data!$A434,4,2),"-",LEFT([1]sbb_raw_data!$A434,2),"T",RIGHT([1]sbb_raw_data!$A434,15),"Z"),"")</f>
        <v/>
      </c>
      <c r="G435" s="3" t="str">
        <f>IF(B435&lt;&gt;"",[1]sbb_raw_data!$I434,"")</f>
        <v/>
      </c>
      <c r="H435" s="9" t="str">
        <f>IF(B435&lt;&gt;"",[1]sbb_raw_data!$J434,"")</f>
        <v/>
      </c>
      <c r="I435" s="3" t="str">
        <f>IF(B435&lt;&gt;"",[1]sbb_raw_data!$H434,"")</f>
        <v/>
      </c>
      <c r="J435" s="3" t="str">
        <f>IF(B435&lt;&gt;"",IF([1]sbb_raw_data!$C434="EDE","XETA","Please fill in Segment MIC manually."),"")</f>
        <v/>
      </c>
      <c r="K435" s="12" t="str">
        <f t="shared" si="46"/>
        <v/>
      </c>
      <c r="L435" s="12" t="str">
        <f t="shared" si="47"/>
        <v/>
      </c>
      <c r="N435" s="3">
        <f>IF(B435&lt;&gt;"","",[1]sbb_raw_data!$N434)</f>
        <v>0</v>
      </c>
      <c r="O435" s="3">
        <f>[1]sbb_raw_data!$M434</f>
        <v>0</v>
      </c>
      <c r="P435" s="3">
        <f>[1]sbb_raw_data!$N434</f>
        <v>0</v>
      </c>
      <c r="Q435">
        <f t="shared" si="49"/>
        <v>0</v>
      </c>
    </row>
    <row r="436" spans="1:17" hidden="1" x14ac:dyDescent="0.3">
      <c r="A436" s="5"/>
      <c r="B436" s="20" t="str">
        <f>IF([1]sbb_raw_data!$L435&lt;&gt;"",MID([1]sbb_raw_data!$L435,4,19),"")</f>
        <v/>
      </c>
      <c r="C436" s="12" t="str">
        <f>IF(AND(B436&lt;&gt;"",[1]sbb_raw_data!$O435=""),VLOOKUP(VLOOKUP(P436,N$3:O$1000,2,FALSE),[2]XetraUserIDs!$A$2:$B$12,2,FALSE),"")</f>
        <v/>
      </c>
      <c r="D436" s="12" t="str">
        <f t="shared" si="44"/>
        <v/>
      </c>
      <c r="E436" s="12" t="str">
        <f t="shared" si="45"/>
        <v/>
      </c>
      <c r="F436" s="17" t="str">
        <f>IF(B436&lt;&gt;"",CONCATENATE(MID([1]sbb_raw_data!$A435,7,4),"-",MID([1]sbb_raw_data!$A435,4,2),"-",LEFT([1]sbb_raw_data!$A435,2),"T",RIGHT([1]sbb_raw_data!$A435,15),"Z"),"")</f>
        <v/>
      </c>
      <c r="G436" s="3" t="str">
        <f>IF(B436&lt;&gt;"",[1]sbb_raw_data!$I435,"")</f>
        <v/>
      </c>
      <c r="H436" s="9" t="str">
        <f>IF(B436&lt;&gt;"",[1]sbb_raw_data!$J435,"")</f>
        <v/>
      </c>
      <c r="I436" s="3" t="str">
        <f>IF(B436&lt;&gt;"",[1]sbb_raw_data!$H435,"")</f>
        <v/>
      </c>
      <c r="J436" s="3" t="str">
        <f>IF(B436&lt;&gt;"",IF([1]sbb_raw_data!$C435="EDE","XETA","Please fill in Segment MIC manually."),"")</f>
        <v/>
      </c>
      <c r="K436" s="12" t="str">
        <f t="shared" si="46"/>
        <v/>
      </c>
      <c r="L436" s="12" t="str">
        <f t="shared" si="47"/>
        <v/>
      </c>
      <c r="N436" s="3">
        <f>IF(B436&lt;&gt;"","",[1]sbb_raw_data!$N435)</f>
        <v>0</v>
      </c>
      <c r="O436" s="3">
        <f>[1]sbb_raw_data!$M435</f>
        <v>0</v>
      </c>
      <c r="P436" s="3">
        <f>[1]sbb_raw_data!$N435</f>
        <v>0</v>
      </c>
      <c r="Q436">
        <f t="shared" si="49"/>
        <v>0</v>
      </c>
    </row>
    <row r="437" spans="1:17" hidden="1" x14ac:dyDescent="0.3">
      <c r="A437" s="5"/>
      <c r="B437" s="20" t="str">
        <f>IF([1]sbb_raw_data!$L436&lt;&gt;"",MID([1]sbb_raw_data!$L436,4,19),"")</f>
        <v/>
      </c>
      <c r="C437" s="12" t="str">
        <f>IF(AND(B437&lt;&gt;"",[1]sbb_raw_data!$O436=""),VLOOKUP(VLOOKUP(P437,N$3:O$1000,2,FALSE),[2]XetraUserIDs!$A$2:$B$12,2,FALSE),"")</f>
        <v/>
      </c>
      <c r="D437" s="12" t="str">
        <f t="shared" si="44"/>
        <v/>
      </c>
      <c r="E437" s="12" t="str">
        <f t="shared" si="45"/>
        <v/>
      </c>
      <c r="F437" s="17" t="str">
        <f>IF(B437&lt;&gt;"",CONCATENATE(MID([1]sbb_raw_data!$A436,7,4),"-",MID([1]sbb_raw_data!$A436,4,2),"-",LEFT([1]sbb_raw_data!$A436,2),"T",RIGHT([1]sbb_raw_data!$A436,15),"Z"),"")</f>
        <v/>
      </c>
      <c r="G437" s="3" t="str">
        <f>IF(B437&lt;&gt;"",[1]sbb_raw_data!$I436,"")</f>
        <v/>
      </c>
      <c r="H437" s="9" t="str">
        <f>IF(B437&lt;&gt;"",[1]sbb_raw_data!$J436,"")</f>
        <v/>
      </c>
      <c r="I437" s="3" t="str">
        <f>IF(B437&lt;&gt;"",[1]sbb_raw_data!$H436,"")</f>
        <v/>
      </c>
      <c r="J437" s="3" t="str">
        <f>IF(B437&lt;&gt;"",IF([1]sbb_raw_data!$C436="EDE","XETA","Please fill in Segment MIC manually."),"")</f>
        <v/>
      </c>
      <c r="K437" s="12" t="str">
        <f t="shared" si="46"/>
        <v/>
      </c>
      <c r="L437" s="12" t="str">
        <f t="shared" si="47"/>
        <v/>
      </c>
      <c r="N437" s="3"/>
      <c r="O437" s="3"/>
      <c r="P437" s="3"/>
    </row>
    <row r="438" spans="1:17" hidden="1" x14ac:dyDescent="0.3">
      <c r="A438" s="5"/>
      <c r="B438" s="20" t="str">
        <f>IF([1]sbb_raw_data!$L437&lt;&gt;"",MID([1]sbb_raw_data!$L437,4,19),"")</f>
        <v/>
      </c>
      <c r="C438" s="12" t="str">
        <f>IF(AND(B438&lt;&gt;"",[1]sbb_raw_data!$O437=""),VLOOKUP(VLOOKUP(P438,N$3:O$1000,2,FALSE),[2]XetraUserIDs!$A$2:$B$12,2,FALSE),"")</f>
        <v/>
      </c>
      <c r="D438" s="12" t="str">
        <f t="shared" si="44"/>
        <v/>
      </c>
      <c r="E438" s="12" t="str">
        <f t="shared" si="45"/>
        <v/>
      </c>
      <c r="F438" s="17" t="str">
        <f>IF(B438&lt;&gt;"",CONCATENATE(MID([1]sbb_raw_data!$A437,7,4),"-",MID([1]sbb_raw_data!$A437,4,2),"-",LEFT([1]sbb_raw_data!$A437,2),"T",RIGHT([1]sbb_raw_data!$A437,15),"Z"),"")</f>
        <v/>
      </c>
      <c r="G438" s="3" t="str">
        <f>IF(B438&lt;&gt;"",[1]sbb_raw_data!$I437,"")</f>
        <v/>
      </c>
      <c r="H438" s="9" t="str">
        <f>IF(B438&lt;&gt;"",[1]sbb_raw_data!$J437,"")</f>
        <v/>
      </c>
      <c r="I438" s="3" t="str">
        <f>IF(B438&lt;&gt;"",[1]sbb_raw_data!$H437,"")</f>
        <v/>
      </c>
      <c r="J438" s="3" t="str">
        <f>IF(B438&lt;&gt;"",IF([1]sbb_raw_data!$C437="EDE","XETA","Please fill in Segment MIC manually."),"")</f>
        <v/>
      </c>
      <c r="K438" s="12" t="str">
        <f t="shared" si="46"/>
        <v/>
      </c>
      <c r="L438" s="12" t="str">
        <f t="shared" si="47"/>
        <v/>
      </c>
      <c r="N438" s="3">
        <f>IF(B438&lt;&gt;"","",[1]sbb_raw_data!$N437)</f>
        <v>0</v>
      </c>
      <c r="O438" s="3">
        <f>[1]sbb_raw_data!$M437</f>
        <v>0</v>
      </c>
      <c r="P438" s="3">
        <f>[1]sbb_raw_data!$N437</f>
        <v>0</v>
      </c>
      <c r="Q438">
        <f t="shared" ref="Q438:Q455" si="50">IFERROR(G438*H438,0)</f>
        <v>0</v>
      </c>
    </row>
    <row r="439" spans="1:17" hidden="1" x14ac:dyDescent="0.3">
      <c r="A439" s="5"/>
      <c r="B439" s="20" t="str">
        <f>IF([1]sbb_raw_data!$L438&lt;&gt;"",MID([1]sbb_raw_data!$L438,4,19),"")</f>
        <v/>
      </c>
      <c r="C439" s="12" t="str">
        <f>IF(AND(B439&lt;&gt;"",[1]sbb_raw_data!$O438=""),VLOOKUP(VLOOKUP(P439,N$3:O$1000,2,FALSE),[2]XetraUserIDs!$A$2:$B$12,2,FALSE),"")</f>
        <v/>
      </c>
      <c r="D439" s="12" t="str">
        <f t="shared" si="44"/>
        <v/>
      </c>
      <c r="E439" s="12" t="str">
        <f t="shared" si="45"/>
        <v/>
      </c>
      <c r="F439" s="17" t="str">
        <f>IF(B439&lt;&gt;"",CONCATENATE(MID([1]sbb_raw_data!$A438,7,4),"-",MID([1]sbb_raw_data!$A438,4,2),"-",LEFT([1]sbb_raw_data!$A438,2),"T",RIGHT([1]sbb_raw_data!$A438,15),"Z"),"")</f>
        <v/>
      </c>
      <c r="G439" s="3" t="str">
        <f>IF(B439&lt;&gt;"",[1]sbb_raw_data!$I438,"")</f>
        <v/>
      </c>
      <c r="H439" s="9" t="str">
        <f>IF(B439&lt;&gt;"",[1]sbb_raw_data!$J438,"")</f>
        <v/>
      </c>
      <c r="I439" s="3" t="str">
        <f>IF(B439&lt;&gt;"",[1]sbb_raw_data!$H438,"")</f>
        <v/>
      </c>
      <c r="J439" s="3" t="str">
        <f>IF(B439&lt;&gt;"",IF([1]sbb_raw_data!$C438="EDE","XETA","Please fill in Segment MIC manually."),"")</f>
        <v/>
      </c>
      <c r="K439" s="12" t="str">
        <f t="shared" si="46"/>
        <v/>
      </c>
      <c r="L439" s="12" t="str">
        <f t="shared" si="47"/>
        <v/>
      </c>
      <c r="N439" s="3">
        <f>IF(B439&lt;&gt;"","",[1]sbb_raw_data!$N438)</f>
        <v>0</v>
      </c>
      <c r="O439" s="3">
        <f>[1]sbb_raw_data!$M438</f>
        <v>0</v>
      </c>
      <c r="P439" s="3">
        <f>[1]sbb_raw_data!$N438</f>
        <v>0</v>
      </c>
      <c r="Q439">
        <f t="shared" si="50"/>
        <v>0</v>
      </c>
    </row>
    <row r="440" spans="1:17" hidden="1" x14ac:dyDescent="0.3">
      <c r="A440" s="5"/>
      <c r="B440" s="20" t="str">
        <f>IF([1]sbb_raw_data!$L439&lt;&gt;"",MID([1]sbb_raw_data!$L439,4,19),"")</f>
        <v/>
      </c>
      <c r="C440" s="12" t="str">
        <f>IF(AND(B440&lt;&gt;"",[1]sbb_raw_data!$O439=""),VLOOKUP(VLOOKUP(P440,N$3:O$1000,2,FALSE),[2]XetraUserIDs!$A$2:$B$12,2,FALSE),"")</f>
        <v/>
      </c>
      <c r="D440" s="12" t="str">
        <f t="shared" si="44"/>
        <v/>
      </c>
      <c r="E440" s="12" t="str">
        <f t="shared" si="45"/>
        <v/>
      </c>
      <c r="F440" s="17" t="str">
        <f>IF(B440&lt;&gt;"",CONCATENATE(MID([1]sbb_raw_data!$A439,7,4),"-",MID([1]sbb_raw_data!$A439,4,2),"-",LEFT([1]sbb_raw_data!$A439,2),"T",RIGHT([1]sbb_raw_data!$A439,15),"Z"),"")</f>
        <v/>
      </c>
      <c r="G440" s="3" t="str">
        <f>IF(B440&lt;&gt;"",[1]sbb_raw_data!$I439,"")</f>
        <v/>
      </c>
      <c r="H440" s="9" t="str">
        <f>IF(B440&lt;&gt;"",[1]sbb_raw_data!$J439,"")</f>
        <v/>
      </c>
      <c r="I440" s="3" t="str">
        <f>IF(B440&lt;&gt;"",[1]sbb_raw_data!$H439,"")</f>
        <v/>
      </c>
      <c r="J440" s="3" t="str">
        <f>IF(B440&lt;&gt;"",IF([1]sbb_raw_data!$C439="EDE","XETA","Please fill in Segment MIC manually."),"")</f>
        <v/>
      </c>
      <c r="K440" s="12" t="str">
        <f t="shared" si="46"/>
        <v/>
      </c>
      <c r="L440" s="12" t="str">
        <f t="shared" si="47"/>
        <v/>
      </c>
      <c r="N440" s="3">
        <f>IF(B440&lt;&gt;"","",[1]sbb_raw_data!$N439)</f>
        <v>0</v>
      </c>
      <c r="O440" s="3">
        <f>[1]sbb_raw_data!$M439</f>
        <v>0</v>
      </c>
      <c r="P440" s="3">
        <f>[1]sbb_raw_data!$N439</f>
        <v>0</v>
      </c>
      <c r="Q440">
        <f t="shared" si="50"/>
        <v>0</v>
      </c>
    </row>
    <row r="441" spans="1:17" hidden="1" x14ac:dyDescent="0.3">
      <c r="A441" s="5"/>
      <c r="B441" s="20" t="str">
        <f>IF([1]sbb_raw_data!$L440&lt;&gt;"",MID([1]sbb_raw_data!$L440,4,19),"")</f>
        <v/>
      </c>
      <c r="C441" s="12" t="str">
        <f>IF(AND(B441&lt;&gt;"",[1]sbb_raw_data!$O440=""),VLOOKUP(VLOOKUP(P441,N$3:O$1000,2,FALSE),[2]XetraUserIDs!$A$2:$B$12,2,FALSE),"")</f>
        <v/>
      </c>
      <c r="D441" s="12" t="str">
        <f t="shared" si="44"/>
        <v/>
      </c>
      <c r="E441" s="12" t="str">
        <f t="shared" si="45"/>
        <v/>
      </c>
      <c r="F441" s="17" t="str">
        <f>IF(B441&lt;&gt;"",CONCATENATE(MID([1]sbb_raw_data!$A440,7,4),"-",MID([1]sbb_raw_data!$A440,4,2),"-",LEFT([1]sbb_raw_data!$A440,2),"T",RIGHT([1]sbb_raw_data!$A440,15),"Z"),"")</f>
        <v/>
      </c>
      <c r="G441" s="3" t="str">
        <f>IF(B441&lt;&gt;"",[1]sbb_raw_data!$I440,"")</f>
        <v/>
      </c>
      <c r="H441" s="9" t="str">
        <f>IF(B441&lt;&gt;"",[1]sbb_raw_data!$J440,"")</f>
        <v/>
      </c>
      <c r="I441" s="3" t="str">
        <f>IF(B441&lt;&gt;"",[1]sbb_raw_data!$H440,"")</f>
        <v/>
      </c>
      <c r="J441" s="3" t="str">
        <f>IF(B441&lt;&gt;"",IF([1]sbb_raw_data!$C440="EDE","XETA","Please fill in Segment MIC manually."),"")</f>
        <v/>
      </c>
      <c r="K441" s="12" t="str">
        <f t="shared" si="46"/>
        <v/>
      </c>
      <c r="L441" s="12" t="str">
        <f t="shared" si="47"/>
        <v/>
      </c>
      <c r="N441" s="3">
        <f>IF(B441&lt;&gt;"","",[1]sbb_raw_data!$N440)</f>
        <v>0</v>
      </c>
      <c r="O441" s="3">
        <f>[1]sbb_raw_data!$M440</f>
        <v>0</v>
      </c>
      <c r="P441" s="3">
        <f>[1]sbb_raw_data!$N440</f>
        <v>0</v>
      </c>
      <c r="Q441">
        <f t="shared" si="50"/>
        <v>0</v>
      </c>
    </row>
    <row r="442" spans="1:17" hidden="1" x14ac:dyDescent="0.3">
      <c r="A442" s="5"/>
      <c r="B442" s="20" t="str">
        <f>IF([1]sbb_raw_data!$L441&lt;&gt;"",MID([1]sbb_raw_data!$L441,4,19),"")</f>
        <v/>
      </c>
      <c r="C442" s="12" t="str">
        <f>IF(AND(B442&lt;&gt;"",[1]sbb_raw_data!$O441=""),VLOOKUP(VLOOKUP(P442,N$3:O$1000,2,FALSE),[2]XetraUserIDs!$A$2:$B$12,2,FALSE),"")</f>
        <v/>
      </c>
      <c r="D442" s="12" t="str">
        <f t="shared" si="44"/>
        <v/>
      </c>
      <c r="E442" s="12" t="str">
        <f t="shared" si="45"/>
        <v/>
      </c>
      <c r="F442" s="17" t="str">
        <f>IF(B442&lt;&gt;"",CONCATENATE(MID([1]sbb_raw_data!$A441,7,4),"-",MID([1]sbb_raw_data!$A441,4,2),"-",LEFT([1]sbb_raw_data!$A441,2),"T",RIGHT([1]sbb_raw_data!$A441,15),"Z"),"")</f>
        <v/>
      </c>
      <c r="G442" s="3" t="str">
        <f>IF(B442&lt;&gt;"",[1]sbb_raw_data!$I441,"")</f>
        <v/>
      </c>
      <c r="H442" s="9" t="str">
        <f>IF(B442&lt;&gt;"",[1]sbb_raw_data!$J441,"")</f>
        <v/>
      </c>
      <c r="I442" s="3" t="str">
        <f>IF(B442&lt;&gt;"",[1]sbb_raw_data!$H441,"")</f>
        <v/>
      </c>
      <c r="J442" s="3" t="str">
        <f>IF(B442&lt;&gt;"",IF([1]sbb_raw_data!$C441="EDE","XETA","Please fill in Segment MIC manually."),"")</f>
        <v/>
      </c>
      <c r="K442" s="12" t="str">
        <f t="shared" si="46"/>
        <v/>
      </c>
      <c r="L442" s="12" t="str">
        <f t="shared" si="47"/>
        <v/>
      </c>
      <c r="N442" s="3">
        <f>IF(B442&lt;&gt;"","",[1]sbb_raw_data!$N441)</f>
        <v>0</v>
      </c>
      <c r="O442" s="3">
        <f>[1]sbb_raw_data!$M441</f>
        <v>0</v>
      </c>
      <c r="P442" s="3">
        <f>[1]sbb_raw_data!$N441</f>
        <v>0</v>
      </c>
      <c r="Q442">
        <f t="shared" si="50"/>
        <v>0</v>
      </c>
    </row>
    <row r="443" spans="1:17" hidden="1" x14ac:dyDescent="0.3">
      <c r="A443" s="5"/>
      <c r="B443" s="20" t="str">
        <f>IF([1]sbb_raw_data!$L442&lt;&gt;"",MID([1]sbb_raw_data!$L442,4,19),"")</f>
        <v/>
      </c>
      <c r="C443" s="12" t="str">
        <f>IF(AND(B443&lt;&gt;"",[1]sbb_raw_data!$O442=""),VLOOKUP(VLOOKUP(P443,N$3:O$1000,2,FALSE),[2]XetraUserIDs!$A$2:$B$12,2,FALSE),"")</f>
        <v/>
      </c>
      <c r="D443" s="12" t="str">
        <f t="shared" si="44"/>
        <v/>
      </c>
      <c r="E443" s="12" t="str">
        <f t="shared" si="45"/>
        <v/>
      </c>
      <c r="F443" s="17" t="str">
        <f>IF(B443&lt;&gt;"",CONCATENATE(MID([1]sbb_raw_data!$A442,7,4),"-",MID([1]sbb_raw_data!$A442,4,2),"-",LEFT([1]sbb_raw_data!$A442,2),"T",RIGHT([1]sbb_raw_data!$A442,15),"Z"),"")</f>
        <v/>
      </c>
      <c r="G443" s="3" t="str">
        <f>IF(B443&lt;&gt;"",[1]sbb_raw_data!$I442,"")</f>
        <v/>
      </c>
      <c r="H443" s="9" t="str">
        <f>IF(B443&lt;&gt;"",[1]sbb_raw_data!$J442,"")</f>
        <v/>
      </c>
      <c r="I443" s="3" t="str">
        <f>IF(B443&lt;&gt;"",[1]sbb_raw_data!$H442,"")</f>
        <v/>
      </c>
      <c r="J443" s="3" t="str">
        <f>IF(B443&lt;&gt;"",IF([1]sbb_raw_data!$C442="EDE","XETA","Please fill in Segment MIC manually."),"")</f>
        <v/>
      </c>
      <c r="K443" s="12" t="str">
        <f t="shared" si="46"/>
        <v/>
      </c>
      <c r="L443" s="12" t="str">
        <f t="shared" si="47"/>
        <v/>
      </c>
      <c r="N443" s="3">
        <f>IF(B443&lt;&gt;"","",[1]sbb_raw_data!$N442)</f>
        <v>0</v>
      </c>
      <c r="O443" s="3">
        <f>[1]sbb_raw_data!$M442</f>
        <v>0</v>
      </c>
      <c r="P443" s="3">
        <f>[1]sbb_raw_data!$N442</f>
        <v>0</v>
      </c>
      <c r="Q443">
        <f t="shared" si="50"/>
        <v>0</v>
      </c>
    </row>
    <row r="444" spans="1:17" hidden="1" x14ac:dyDescent="0.3">
      <c r="A444" s="5"/>
      <c r="B444" s="20" t="str">
        <f>IF([1]sbb_raw_data!$L443&lt;&gt;"",MID([1]sbb_raw_data!$L443,4,19),"")</f>
        <v/>
      </c>
      <c r="C444" s="12" t="str">
        <f>IF(AND(B444&lt;&gt;"",[1]sbb_raw_data!$O443=""),VLOOKUP(VLOOKUP(P444,N$3:O$1000,2,FALSE),[2]XetraUserIDs!$A$2:$B$12,2,FALSE),"")</f>
        <v/>
      </c>
      <c r="D444" s="12" t="str">
        <f t="shared" si="44"/>
        <v/>
      </c>
      <c r="E444" s="12" t="str">
        <f t="shared" si="45"/>
        <v/>
      </c>
      <c r="F444" s="17" t="str">
        <f>IF(B444&lt;&gt;"",CONCATENATE(MID([1]sbb_raw_data!$A443,7,4),"-",MID([1]sbb_raw_data!$A443,4,2),"-",LEFT([1]sbb_raw_data!$A443,2),"T",RIGHT([1]sbb_raw_data!$A443,15),"Z"),"")</f>
        <v/>
      </c>
      <c r="G444" s="3" t="str">
        <f>IF(B444&lt;&gt;"",[1]sbb_raw_data!$I443,"")</f>
        <v/>
      </c>
      <c r="H444" s="9" t="str">
        <f>IF(B444&lt;&gt;"",[1]sbb_raw_data!$J443,"")</f>
        <v/>
      </c>
      <c r="I444" s="3" t="str">
        <f>IF(B444&lt;&gt;"",[1]sbb_raw_data!$H443,"")</f>
        <v/>
      </c>
      <c r="J444" s="3" t="str">
        <f>IF(B444&lt;&gt;"",IF([1]sbb_raw_data!$C443="EDE","XETA","Please fill in Segment MIC manually."),"")</f>
        <v/>
      </c>
      <c r="K444" s="12" t="str">
        <f t="shared" si="46"/>
        <v/>
      </c>
      <c r="L444" s="12" t="str">
        <f t="shared" si="47"/>
        <v/>
      </c>
      <c r="N444" s="3">
        <f>IF(B444&lt;&gt;"","",[1]sbb_raw_data!$N443)</f>
        <v>0</v>
      </c>
      <c r="O444" s="3">
        <f>[1]sbb_raw_data!$M443</f>
        <v>0</v>
      </c>
      <c r="P444" s="3">
        <f>[1]sbb_raw_data!$N443</f>
        <v>0</v>
      </c>
      <c r="Q444">
        <f t="shared" si="50"/>
        <v>0</v>
      </c>
    </row>
    <row r="445" spans="1:17" hidden="1" x14ac:dyDescent="0.3">
      <c r="A445" s="5"/>
      <c r="B445" s="20" t="str">
        <f>IF([1]sbb_raw_data!$L444&lt;&gt;"",MID([1]sbb_raw_data!$L444,4,19),"")</f>
        <v/>
      </c>
      <c r="C445" s="12" t="str">
        <f>IF(AND(B445&lt;&gt;"",[1]sbb_raw_data!$O444=""),VLOOKUP(VLOOKUP(P445,N$3:O$1000,2,FALSE),[2]XetraUserIDs!$A$2:$B$12,2,FALSE),"")</f>
        <v/>
      </c>
      <c r="D445" s="12" t="str">
        <f t="shared" si="44"/>
        <v/>
      </c>
      <c r="E445" s="12" t="str">
        <f t="shared" si="45"/>
        <v/>
      </c>
      <c r="F445" s="17" t="str">
        <f>IF(B445&lt;&gt;"",CONCATENATE(MID([1]sbb_raw_data!$A444,7,4),"-",MID([1]sbb_raw_data!$A444,4,2),"-",LEFT([1]sbb_raw_data!$A444,2),"T",RIGHT([1]sbb_raw_data!$A444,15),"Z"),"")</f>
        <v/>
      </c>
      <c r="G445" s="3" t="str">
        <f>IF(B445&lt;&gt;"",[1]sbb_raw_data!$I444,"")</f>
        <v/>
      </c>
      <c r="H445" s="9" t="str">
        <f>IF(B445&lt;&gt;"",[1]sbb_raw_data!$J444,"")</f>
        <v/>
      </c>
      <c r="I445" s="3" t="str">
        <f>IF(B445&lt;&gt;"",[1]sbb_raw_data!$H444,"")</f>
        <v/>
      </c>
      <c r="J445" s="3" t="str">
        <f>IF(B445&lt;&gt;"",IF([1]sbb_raw_data!$C444="EDE","XETA","Please fill in Segment MIC manually."),"")</f>
        <v/>
      </c>
      <c r="K445" s="12" t="str">
        <f t="shared" si="46"/>
        <v/>
      </c>
      <c r="L445" s="12" t="str">
        <f t="shared" si="47"/>
        <v/>
      </c>
      <c r="N445" s="3">
        <f>IF(B445&lt;&gt;"","",[1]sbb_raw_data!$N444)</f>
        <v>0</v>
      </c>
      <c r="O445" s="3">
        <f>[1]sbb_raw_data!$M444</f>
        <v>0</v>
      </c>
      <c r="P445" s="3">
        <f>[1]sbb_raw_data!$N444</f>
        <v>0</v>
      </c>
      <c r="Q445">
        <f t="shared" si="50"/>
        <v>0</v>
      </c>
    </row>
    <row r="446" spans="1:17" hidden="1" x14ac:dyDescent="0.3">
      <c r="A446" s="5"/>
      <c r="B446" s="20" t="str">
        <f>IF([1]sbb_raw_data!$L445&lt;&gt;"",MID([1]sbb_raw_data!$L445,4,19),"")</f>
        <v/>
      </c>
      <c r="C446" s="12" t="str">
        <f>IF(AND(B446&lt;&gt;"",[1]sbb_raw_data!$O445=""),VLOOKUP(VLOOKUP(P446,N$3:O$1000,2,FALSE),[2]XetraUserIDs!$A$2:$B$12,2,FALSE),"")</f>
        <v/>
      </c>
      <c r="D446" s="12" t="str">
        <f t="shared" si="44"/>
        <v/>
      </c>
      <c r="E446" s="12" t="str">
        <f t="shared" si="45"/>
        <v/>
      </c>
      <c r="F446" s="17" t="str">
        <f>IF(B446&lt;&gt;"",CONCATENATE(MID([1]sbb_raw_data!$A445,7,4),"-",MID([1]sbb_raw_data!$A445,4,2),"-",LEFT([1]sbb_raw_data!$A445,2),"T",RIGHT([1]sbb_raw_data!$A445,15),"Z"),"")</f>
        <v/>
      </c>
      <c r="G446" s="3" t="str">
        <f>IF(B446&lt;&gt;"",[1]sbb_raw_data!$I445,"")</f>
        <v/>
      </c>
      <c r="H446" s="9" t="str">
        <f>IF(B446&lt;&gt;"",[1]sbb_raw_data!$J445,"")</f>
        <v/>
      </c>
      <c r="I446" s="3" t="str">
        <f>IF(B446&lt;&gt;"",[1]sbb_raw_data!$H445,"")</f>
        <v/>
      </c>
      <c r="J446" s="3" t="str">
        <f>IF(B446&lt;&gt;"",IF([1]sbb_raw_data!$C445="EDE","XETA","Please fill in Segment MIC manually."),"")</f>
        <v/>
      </c>
      <c r="K446" s="12" t="str">
        <f t="shared" si="46"/>
        <v/>
      </c>
      <c r="L446" s="12" t="str">
        <f t="shared" si="47"/>
        <v/>
      </c>
      <c r="N446" s="3">
        <f>IF(B446&lt;&gt;"","",[1]sbb_raw_data!$N445)</f>
        <v>0</v>
      </c>
      <c r="O446" s="3">
        <f>[1]sbb_raw_data!$M445</f>
        <v>0</v>
      </c>
      <c r="P446" s="3">
        <f>[1]sbb_raw_data!$N445</f>
        <v>0</v>
      </c>
      <c r="Q446">
        <f t="shared" si="50"/>
        <v>0</v>
      </c>
    </row>
    <row r="447" spans="1:17" hidden="1" x14ac:dyDescent="0.3">
      <c r="A447" s="5"/>
      <c r="B447" s="20" t="str">
        <f>IF([1]sbb_raw_data!$L446&lt;&gt;"",MID([1]sbb_raw_data!$L446,4,19),"")</f>
        <v/>
      </c>
      <c r="C447" s="12" t="str">
        <f>IF(AND(B447&lt;&gt;"",[1]sbb_raw_data!$O446=""),VLOOKUP(VLOOKUP(P447,N$3:O$1000,2,FALSE),[2]XetraUserIDs!$A$2:$B$12,2,FALSE),"")</f>
        <v/>
      </c>
      <c r="D447" s="12" t="str">
        <f t="shared" si="44"/>
        <v/>
      </c>
      <c r="E447" s="12" t="str">
        <f t="shared" si="45"/>
        <v/>
      </c>
      <c r="F447" s="17" t="str">
        <f>IF(B447&lt;&gt;"",CONCATENATE(MID([1]sbb_raw_data!$A446,7,4),"-",MID([1]sbb_raw_data!$A446,4,2),"-",LEFT([1]sbb_raw_data!$A446,2),"T",RIGHT([1]sbb_raw_data!$A446,15),"Z"),"")</f>
        <v/>
      </c>
      <c r="G447" s="3" t="str">
        <f>IF(B447&lt;&gt;"",[1]sbb_raw_data!$I446,"")</f>
        <v/>
      </c>
      <c r="H447" s="9" t="str">
        <f>IF(B447&lt;&gt;"",[1]sbb_raw_data!$J446,"")</f>
        <v/>
      </c>
      <c r="I447" s="3" t="str">
        <f>IF(B447&lt;&gt;"",[1]sbb_raw_data!$H446,"")</f>
        <v/>
      </c>
      <c r="J447" s="3" t="str">
        <f>IF(B447&lt;&gt;"",IF([1]sbb_raw_data!$C446="EDE","XETA","Please fill in Segment MIC manually."),"")</f>
        <v/>
      </c>
      <c r="K447" s="12" t="str">
        <f t="shared" si="46"/>
        <v/>
      </c>
      <c r="L447" s="12" t="str">
        <f t="shared" si="47"/>
        <v/>
      </c>
      <c r="N447" s="3">
        <f>IF(B447&lt;&gt;"","",[1]sbb_raw_data!$N446)</f>
        <v>0</v>
      </c>
      <c r="O447" s="3">
        <f>[1]sbb_raw_data!$M446</f>
        <v>0</v>
      </c>
      <c r="P447" s="3">
        <f>[1]sbb_raw_data!$N446</f>
        <v>0</v>
      </c>
      <c r="Q447">
        <f t="shared" si="50"/>
        <v>0</v>
      </c>
    </row>
    <row r="448" spans="1:17" hidden="1" x14ac:dyDescent="0.3">
      <c r="A448" s="5"/>
      <c r="B448" s="20" t="str">
        <f>IF([1]sbb_raw_data!$L447&lt;&gt;"",MID([1]sbb_raw_data!$L447,4,19),"")</f>
        <v/>
      </c>
      <c r="C448" s="12" t="str">
        <f>IF(AND(B448&lt;&gt;"",[1]sbb_raw_data!$O447=""),VLOOKUP(VLOOKUP(P448,N$3:O$1000,2,FALSE),[2]XetraUserIDs!$A$2:$B$12,2,FALSE),"")</f>
        <v/>
      </c>
      <c r="D448" s="12" t="str">
        <f t="shared" si="44"/>
        <v/>
      </c>
      <c r="E448" s="12" t="str">
        <f t="shared" si="45"/>
        <v/>
      </c>
      <c r="F448" s="17" t="str">
        <f>IF(B448&lt;&gt;"",CONCATENATE(MID([1]sbb_raw_data!$A447,7,4),"-",MID([1]sbb_raw_data!$A447,4,2),"-",LEFT([1]sbb_raw_data!$A447,2),"T",RIGHT([1]sbb_raw_data!$A447,15),"Z"),"")</f>
        <v/>
      </c>
      <c r="G448" s="3" t="str">
        <f>IF(B448&lt;&gt;"",[1]sbb_raw_data!$I447,"")</f>
        <v/>
      </c>
      <c r="H448" s="9" t="str">
        <f>IF(B448&lt;&gt;"",[1]sbb_raw_data!$J447,"")</f>
        <v/>
      </c>
      <c r="I448" s="3" t="str">
        <f>IF(B448&lt;&gt;"",[1]sbb_raw_data!$H447,"")</f>
        <v/>
      </c>
      <c r="J448" s="3" t="str">
        <f>IF(B448&lt;&gt;"",IF([1]sbb_raw_data!$C447="EDE","XETA","Please fill in Segment MIC manually."),"")</f>
        <v/>
      </c>
      <c r="K448" s="12" t="str">
        <f t="shared" si="46"/>
        <v/>
      </c>
      <c r="L448" s="12" t="str">
        <f t="shared" si="47"/>
        <v/>
      </c>
      <c r="N448" s="3">
        <f>IF(B448&lt;&gt;"","",[1]sbb_raw_data!$N447)</f>
        <v>0</v>
      </c>
      <c r="O448" s="3">
        <f>[1]sbb_raw_data!$M447</f>
        <v>0</v>
      </c>
      <c r="P448" s="3">
        <f>[1]sbb_raw_data!$N447</f>
        <v>0</v>
      </c>
      <c r="Q448">
        <f t="shared" si="50"/>
        <v>0</v>
      </c>
    </row>
    <row r="449" spans="1:17" hidden="1" x14ac:dyDescent="0.3">
      <c r="A449" s="5"/>
      <c r="B449" s="20" t="str">
        <f>IF([1]sbb_raw_data!$L448&lt;&gt;"",MID([1]sbb_raw_data!$L448,4,19),"")</f>
        <v/>
      </c>
      <c r="C449" s="12" t="str">
        <f>IF(AND(B449&lt;&gt;"",[1]sbb_raw_data!$O448=""),VLOOKUP(VLOOKUP(P449,N$3:O$1000,2,FALSE),[2]XetraUserIDs!$A$2:$B$12,2,FALSE),"")</f>
        <v/>
      </c>
      <c r="D449" s="12" t="str">
        <f t="shared" si="44"/>
        <v/>
      </c>
      <c r="E449" s="12" t="str">
        <f t="shared" si="45"/>
        <v/>
      </c>
      <c r="F449" s="17" t="str">
        <f>IF(B449&lt;&gt;"",CONCATENATE(MID([1]sbb_raw_data!$A448,7,4),"-",MID([1]sbb_raw_data!$A448,4,2),"-",LEFT([1]sbb_raw_data!$A448,2),"T",RIGHT([1]sbb_raw_data!$A448,15),"Z"),"")</f>
        <v/>
      </c>
      <c r="G449" s="3" t="str">
        <f>IF(B449&lt;&gt;"",[1]sbb_raw_data!$I448,"")</f>
        <v/>
      </c>
      <c r="H449" s="9" t="str">
        <f>IF(B449&lt;&gt;"",[1]sbb_raw_data!$J448,"")</f>
        <v/>
      </c>
      <c r="I449" s="3" t="str">
        <f>IF(B449&lt;&gt;"",[1]sbb_raw_data!$H448,"")</f>
        <v/>
      </c>
      <c r="J449" s="3" t="str">
        <f>IF(B449&lt;&gt;"",IF([1]sbb_raw_data!$C448="EDE","XETA","Please fill in Segment MIC manually."),"")</f>
        <v/>
      </c>
      <c r="K449" s="12" t="str">
        <f t="shared" si="46"/>
        <v/>
      </c>
      <c r="L449" s="12" t="str">
        <f t="shared" si="47"/>
        <v/>
      </c>
      <c r="N449" s="3">
        <f>IF(B449&lt;&gt;"","",[1]sbb_raw_data!$N448)</f>
        <v>0</v>
      </c>
      <c r="O449" s="3">
        <f>[1]sbb_raw_data!$M448</f>
        <v>0</v>
      </c>
      <c r="P449" s="3">
        <f>[1]sbb_raw_data!$N448</f>
        <v>0</v>
      </c>
      <c r="Q449">
        <f t="shared" si="50"/>
        <v>0</v>
      </c>
    </row>
    <row r="450" spans="1:17" hidden="1" x14ac:dyDescent="0.3">
      <c r="A450" s="5"/>
      <c r="B450" s="20" t="str">
        <f>IF([1]sbb_raw_data!$L449&lt;&gt;"",MID([1]sbb_raw_data!$L449,4,19),"")</f>
        <v/>
      </c>
      <c r="C450" s="12" t="str">
        <f>IF(AND(B450&lt;&gt;"",[1]sbb_raw_data!$O449=""),VLOOKUP(VLOOKUP(P450,N$3:O$1000,2,FALSE),[2]XetraUserIDs!$A$2:$B$12,2,FALSE),"")</f>
        <v/>
      </c>
      <c r="D450" s="12" t="str">
        <f t="shared" si="44"/>
        <v/>
      </c>
      <c r="E450" s="12" t="str">
        <f t="shared" si="45"/>
        <v/>
      </c>
      <c r="F450" s="17" t="str">
        <f>IF(B450&lt;&gt;"",CONCATENATE(MID([1]sbb_raw_data!$A449,7,4),"-",MID([1]sbb_raw_data!$A449,4,2),"-",LEFT([1]sbb_raw_data!$A449,2),"T",RIGHT([1]sbb_raw_data!$A449,15),"Z"),"")</f>
        <v/>
      </c>
      <c r="G450" s="3" t="str">
        <f>IF(B450&lt;&gt;"",[1]sbb_raw_data!$I449,"")</f>
        <v/>
      </c>
      <c r="H450" s="9" t="str">
        <f>IF(B450&lt;&gt;"",[1]sbb_raw_data!$J449,"")</f>
        <v/>
      </c>
      <c r="I450" s="3" t="str">
        <f>IF(B450&lt;&gt;"",[1]sbb_raw_data!$H449,"")</f>
        <v/>
      </c>
      <c r="J450" s="3" t="str">
        <f>IF(B450&lt;&gt;"",IF([1]sbb_raw_data!$C449="EDE","XETA","Please fill in Segment MIC manually."),"")</f>
        <v/>
      </c>
      <c r="K450" s="12" t="str">
        <f t="shared" si="46"/>
        <v/>
      </c>
      <c r="L450" s="12" t="str">
        <f t="shared" si="47"/>
        <v/>
      </c>
      <c r="N450" s="3">
        <f>IF(B450&lt;&gt;"","",[1]sbb_raw_data!$N449)</f>
        <v>0</v>
      </c>
      <c r="O450" s="3">
        <f>[1]sbb_raw_data!$M449</f>
        <v>0</v>
      </c>
      <c r="P450" s="3">
        <f>[1]sbb_raw_data!$N449</f>
        <v>0</v>
      </c>
      <c r="Q450">
        <f t="shared" si="50"/>
        <v>0</v>
      </c>
    </row>
    <row r="451" spans="1:17" hidden="1" x14ac:dyDescent="0.3">
      <c r="A451" s="5"/>
      <c r="B451" s="20" t="str">
        <f>IF([1]sbb_raw_data!$L450&lt;&gt;"",MID([1]sbb_raw_data!$L450,4,19),"")</f>
        <v/>
      </c>
      <c r="C451" s="12" t="str">
        <f>IF(AND(B451&lt;&gt;"",[1]sbb_raw_data!$O450=""),VLOOKUP(VLOOKUP(P451,N$3:O$1000,2,FALSE),[2]XetraUserIDs!$A$2:$B$12,2,FALSE),"")</f>
        <v/>
      </c>
      <c r="D451" s="12" t="str">
        <f t="shared" si="44"/>
        <v/>
      </c>
      <c r="E451" s="12" t="str">
        <f t="shared" si="45"/>
        <v/>
      </c>
      <c r="F451" s="17" t="str">
        <f>IF(B451&lt;&gt;"",CONCATENATE(MID([1]sbb_raw_data!$A450,7,4),"-",MID([1]sbb_raw_data!$A450,4,2),"-",LEFT([1]sbb_raw_data!$A450,2),"T",RIGHT([1]sbb_raw_data!$A450,15),"Z"),"")</f>
        <v/>
      </c>
      <c r="G451" s="3" t="str">
        <f>IF(B451&lt;&gt;"",[1]sbb_raw_data!$I450,"")</f>
        <v/>
      </c>
      <c r="H451" s="9" t="str">
        <f>IF(B451&lt;&gt;"",[1]sbb_raw_data!$J450,"")</f>
        <v/>
      </c>
      <c r="I451" s="3" t="str">
        <f>IF(B451&lt;&gt;"",[1]sbb_raw_data!$H450,"")</f>
        <v/>
      </c>
      <c r="J451" s="3" t="str">
        <f>IF(B451&lt;&gt;"",IF([1]sbb_raw_data!$C450="EDE","XETA","Please fill in Segment MIC manually."),"")</f>
        <v/>
      </c>
      <c r="K451" s="12" t="str">
        <f t="shared" si="46"/>
        <v/>
      </c>
      <c r="L451" s="12" t="str">
        <f t="shared" si="47"/>
        <v/>
      </c>
      <c r="N451" s="3">
        <f>IF(B451&lt;&gt;"","",[1]sbb_raw_data!$N450)</f>
        <v>0</v>
      </c>
      <c r="O451" s="3">
        <f>[1]sbb_raw_data!$M450</f>
        <v>0</v>
      </c>
      <c r="P451" s="3">
        <f>[1]sbb_raw_data!$N450</f>
        <v>0</v>
      </c>
      <c r="Q451">
        <f t="shared" si="50"/>
        <v>0</v>
      </c>
    </row>
    <row r="452" spans="1:17" hidden="1" x14ac:dyDescent="0.3">
      <c r="A452" s="5"/>
      <c r="B452" s="20" t="str">
        <f>IF([1]sbb_raw_data!$L451&lt;&gt;"",MID([1]sbb_raw_data!$L451,4,19),"")</f>
        <v/>
      </c>
      <c r="C452" s="12" t="str">
        <f>IF(AND(B452&lt;&gt;"",[1]sbb_raw_data!$O451=""),VLOOKUP(VLOOKUP(P452,N$3:O$1000,2,FALSE),[2]XetraUserIDs!$A$2:$B$12,2,FALSE),"")</f>
        <v/>
      </c>
      <c r="D452" s="12" t="str">
        <f t="shared" si="44"/>
        <v/>
      </c>
      <c r="E452" s="12" t="str">
        <f t="shared" si="45"/>
        <v/>
      </c>
      <c r="F452" s="17" t="str">
        <f>IF(B452&lt;&gt;"",CONCATENATE(MID([1]sbb_raw_data!$A451,7,4),"-",MID([1]sbb_raw_data!$A451,4,2),"-",LEFT([1]sbb_raw_data!$A451,2),"T",RIGHT([1]sbb_raw_data!$A451,15),"Z"),"")</f>
        <v/>
      </c>
      <c r="G452" s="3" t="str">
        <f>IF(B452&lt;&gt;"",[1]sbb_raw_data!$I451,"")</f>
        <v/>
      </c>
      <c r="H452" s="9" t="str">
        <f>IF(B452&lt;&gt;"",[1]sbb_raw_data!$J451,"")</f>
        <v/>
      </c>
      <c r="I452" s="3" t="str">
        <f>IF(B452&lt;&gt;"",[1]sbb_raw_data!$H451,"")</f>
        <v/>
      </c>
      <c r="J452" s="3" t="str">
        <f>IF(B452&lt;&gt;"",IF([1]sbb_raw_data!$C451="EDE","XETA","Please fill in Segment MIC manually."),"")</f>
        <v/>
      </c>
      <c r="K452" s="12" t="str">
        <f t="shared" si="46"/>
        <v/>
      </c>
      <c r="L452" s="12" t="str">
        <f t="shared" si="47"/>
        <v/>
      </c>
      <c r="N452" s="3">
        <f>IF(B452&lt;&gt;"","",[1]sbb_raw_data!$N451)</f>
        <v>0</v>
      </c>
      <c r="O452" s="3">
        <f>[1]sbb_raw_data!$M451</f>
        <v>0</v>
      </c>
      <c r="P452" s="3">
        <f>[1]sbb_raw_data!$N451</f>
        <v>0</v>
      </c>
      <c r="Q452">
        <f t="shared" si="50"/>
        <v>0</v>
      </c>
    </row>
    <row r="453" spans="1:17" hidden="1" x14ac:dyDescent="0.3">
      <c r="A453" s="5"/>
      <c r="B453" s="20" t="str">
        <f>IF([1]sbb_raw_data!$L452&lt;&gt;"",MID([1]sbb_raw_data!$L452,4,19),"")</f>
        <v/>
      </c>
      <c r="C453" s="12" t="str">
        <f>IF(AND(B453&lt;&gt;"",[1]sbb_raw_data!$O452=""),VLOOKUP(VLOOKUP(P453,N$3:O$1000,2,FALSE),[2]XetraUserIDs!$A$2:$B$12,2,FALSE),"")</f>
        <v/>
      </c>
      <c r="D453" s="12" t="str">
        <f t="shared" ref="D453:D455" si="51">IF(C453&lt;&gt;"",C453,"")</f>
        <v/>
      </c>
      <c r="E453" s="12" t="str">
        <f t="shared" ref="E453:E455" si="52">IF(D453&lt;&gt;"",D453,"")</f>
        <v/>
      </c>
      <c r="F453" s="17" t="str">
        <f>IF(B453&lt;&gt;"",CONCATENATE(MID([1]sbb_raw_data!$A452,7,4),"-",MID([1]sbb_raw_data!$A452,4,2),"-",LEFT([1]sbb_raw_data!$A452,2),"T",RIGHT([1]sbb_raw_data!$A452,15),"Z"),"")</f>
        <v/>
      </c>
      <c r="G453" s="3" t="str">
        <f>IF(B453&lt;&gt;"",[1]sbb_raw_data!$I452,"")</f>
        <v/>
      </c>
      <c r="H453" s="9" t="str">
        <f>IF(B453&lt;&gt;"",[1]sbb_raw_data!$J452,"")</f>
        <v/>
      </c>
      <c r="I453" s="3" t="str">
        <f>IF(B453&lt;&gt;"",[1]sbb_raw_data!$H452,"")</f>
        <v/>
      </c>
      <c r="J453" s="3" t="str">
        <f>IF(B453&lt;&gt;"",IF([1]sbb_raw_data!$C452="EDE","XETA","Please fill in Segment MIC manually."),"")</f>
        <v/>
      </c>
      <c r="K453" s="12" t="str">
        <f t="shared" ref="K453:K455" si="53">IF(B453&lt;&gt;"",C453,"")</f>
        <v/>
      </c>
      <c r="L453" s="12" t="str">
        <f t="shared" ref="L453:L455" si="54">IF(B453&lt;&gt;"",C453,"")</f>
        <v/>
      </c>
      <c r="N453" s="3">
        <f>IF(B453&lt;&gt;"","",[1]sbb_raw_data!$N452)</f>
        <v>0</v>
      </c>
      <c r="O453" s="3">
        <f>[1]sbb_raw_data!$M452</f>
        <v>0</v>
      </c>
      <c r="P453" s="3">
        <f>[1]sbb_raw_data!$N452</f>
        <v>0</v>
      </c>
      <c r="Q453">
        <f t="shared" si="50"/>
        <v>0</v>
      </c>
    </row>
    <row r="454" spans="1:17" hidden="1" x14ac:dyDescent="0.3">
      <c r="A454" s="5"/>
      <c r="B454" s="20" t="str">
        <f>IF([1]sbb_raw_data!$L453&lt;&gt;"",MID([1]sbb_raw_data!$L453,4,19),"")</f>
        <v/>
      </c>
      <c r="C454" s="12" t="str">
        <f>IF(AND(B454&lt;&gt;"",[1]sbb_raw_data!$O453=""),VLOOKUP(VLOOKUP(P454,N$3:O$1000,2,FALSE),[2]XetraUserIDs!$A$2:$B$12,2,FALSE),"")</f>
        <v/>
      </c>
      <c r="D454" s="12" t="str">
        <f t="shared" si="51"/>
        <v/>
      </c>
      <c r="E454" s="12" t="str">
        <f t="shared" si="52"/>
        <v/>
      </c>
      <c r="F454" s="17" t="str">
        <f>IF(B454&lt;&gt;"",CONCATENATE(MID([1]sbb_raw_data!$A453,7,4),"-",MID([1]sbb_raw_data!$A453,4,2),"-",LEFT([1]sbb_raw_data!$A453,2),"T",RIGHT([1]sbb_raw_data!$A453,15),"Z"),"")</f>
        <v/>
      </c>
      <c r="G454" s="3" t="str">
        <f>IF(B454&lt;&gt;"",[1]sbb_raw_data!$I453,"")</f>
        <v/>
      </c>
      <c r="H454" s="9" t="str">
        <f>IF(B454&lt;&gt;"",[1]sbb_raw_data!$J453,"")</f>
        <v/>
      </c>
      <c r="I454" s="3" t="str">
        <f>IF(B454&lt;&gt;"",[1]sbb_raw_data!$H453,"")</f>
        <v/>
      </c>
      <c r="J454" s="3" t="str">
        <f>IF(B454&lt;&gt;"",IF([1]sbb_raw_data!$C453="EDE","XETA","Please fill in Segment MIC manually."),"")</f>
        <v/>
      </c>
      <c r="K454" s="12" t="str">
        <f t="shared" si="53"/>
        <v/>
      </c>
      <c r="L454" s="12" t="str">
        <f t="shared" si="54"/>
        <v/>
      </c>
      <c r="N454" s="3">
        <f>IF(B454&lt;&gt;"","",[1]sbb_raw_data!$N453)</f>
        <v>0</v>
      </c>
      <c r="O454" s="3">
        <f>[1]sbb_raw_data!$M453</f>
        <v>0</v>
      </c>
      <c r="P454" s="3">
        <f>[1]sbb_raw_data!$N453</f>
        <v>0</v>
      </c>
      <c r="Q454">
        <f t="shared" si="50"/>
        <v>0</v>
      </c>
    </row>
    <row r="455" spans="1:17" hidden="1" x14ac:dyDescent="0.3">
      <c r="A455" s="5"/>
      <c r="B455" s="20" t="str">
        <f>IF([1]sbb_raw_data!$L454&lt;&gt;"",MID([1]sbb_raw_data!$L454,4,19),"")</f>
        <v/>
      </c>
      <c r="C455" s="12" t="str">
        <f>IF(AND(B455&lt;&gt;"",[1]sbb_raw_data!$O454=""),VLOOKUP(VLOOKUP(P455,N$3:O$1000,2,FALSE),[2]XetraUserIDs!$A$2:$B$12,2,FALSE),"")</f>
        <v/>
      </c>
      <c r="D455" s="12" t="str">
        <f t="shared" si="51"/>
        <v/>
      </c>
      <c r="E455" s="12" t="str">
        <f t="shared" si="52"/>
        <v/>
      </c>
      <c r="F455" s="17" t="str">
        <f>IF(B455&lt;&gt;"",CONCATENATE(MID([1]sbb_raw_data!$A454,7,4),"-",MID([1]sbb_raw_data!$A454,4,2),"-",LEFT([1]sbb_raw_data!$A454,2),"T",RIGHT([1]sbb_raw_data!$A454,15),"Z"),"")</f>
        <v/>
      </c>
      <c r="G455" s="3" t="str">
        <f>IF(B455&lt;&gt;"",[1]sbb_raw_data!$I454,"")</f>
        <v/>
      </c>
      <c r="H455" s="9" t="str">
        <f>IF(B455&lt;&gt;"",[1]sbb_raw_data!$J454,"")</f>
        <v/>
      </c>
      <c r="I455" s="3" t="str">
        <f>IF(B455&lt;&gt;"",[1]sbb_raw_data!$H454,"")</f>
        <v/>
      </c>
      <c r="J455" s="3" t="str">
        <f>IF(B455&lt;&gt;"",IF([1]sbb_raw_data!$C454="EDE","XETA","Please fill in Segment MIC manually."),"")</f>
        <v/>
      </c>
      <c r="K455" s="12" t="str">
        <f t="shared" si="53"/>
        <v/>
      </c>
      <c r="L455" s="12" t="str">
        <f t="shared" si="54"/>
        <v/>
      </c>
      <c r="N455" s="3">
        <f>IF(B455&lt;&gt;"","",[1]sbb_raw_data!$N454)</f>
        <v>0</v>
      </c>
      <c r="O455" s="3">
        <f>[1]sbb_raw_data!$M454</f>
        <v>0</v>
      </c>
      <c r="P455" s="3">
        <f>[1]sbb_raw_data!$N454</f>
        <v>0</v>
      </c>
      <c r="Q455">
        <f t="shared" si="50"/>
        <v>0</v>
      </c>
    </row>
    <row r="456" spans="1:17" hidden="1" x14ac:dyDescent="0.3">
      <c r="A456" s="8"/>
      <c r="B456" s="8"/>
      <c r="C456" s="8"/>
      <c r="D456" s="8"/>
      <c r="E456" s="8"/>
      <c r="F456" s="8"/>
      <c r="G456" s="8"/>
      <c r="H456" s="8"/>
      <c r="I456" s="14"/>
      <c r="J456" s="14"/>
      <c r="K456" s="14"/>
      <c r="L456" s="14"/>
    </row>
    <row r="457" spans="1:17" hidden="1" x14ac:dyDescent="0.3">
      <c r="A457" s="8"/>
      <c r="B457" s="8"/>
      <c r="C457" s="8"/>
      <c r="D457" s="8"/>
      <c r="E457" s="8"/>
      <c r="F457" s="8"/>
      <c r="G457" s="8"/>
      <c r="H457" s="8"/>
      <c r="I457" s="14"/>
      <c r="J457" s="14"/>
      <c r="K457" s="14"/>
      <c r="L457" s="14"/>
    </row>
    <row r="458" spans="1:17" hidden="1" x14ac:dyDescent="0.3">
      <c r="A458" s="8"/>
      <c r="B458" s="8"/>
      <c r="C458" s="8"/>
      <c r="D458" s="8"/>
      <c r="E458" s="8"/>
      <c r="F458" s="8"/>
      <c r="G458" s="8"/>
      <c r="H458" s="8"/>
      <c r="I458" s="14"/>
      <c r="J458" s="14"/>
      <c r="K458" s="14"/>
      <c r="L458" s="14"/>
    </row>
    <row r="459" spans="1:17" hidden="1" x14ac:dyDescent="0.3">
      <c r="A459" s="8"/>
      <c r="B459" s="8"/>
      <c r="C459" s="8"/>
      <c r="D459" s="8"/>
      <c r="E459" s="8"/>
      <c r="F459" s="8"/>
      <c r="G459" s="8"/>
      <c r="H459" s="8"/>
      <c r="I459" s="14"/>
      <c r="J459" s="14"/>
      <c r="K459" s="14"/>
      <c r="L459" s="14"/>
    </row>
    <row r="460" spans="1:17" hidden="1" x14ac:dyDescent="0.3">
      <c r="A460" s="8"/>
      <c r="B460" s="8"/>
      <c r="C460" s="8"/>
      <c r="D460" s="8"/>
      <c r="E460" s="8"/>
      <c r="F460" s="8"/>
      <c r="G460" s="8"/>
      <c r="H460" s="8"/>
      <c r="I460" s="14"/>
      <c r="J460" s="14"/>
      <c r="K460" s="14"/>
      <c r="L460" s="14"/>
    </row>
    <row r="461" spans="1:17" hidden="1" x14ac:dyDescent="0.3">
      <c r="A461" s="8"/>
      <c r="B461" s="8"/>
      <c r="C461" s="8"/>
      <c r="D461" s="8"/>
      <c r="E461" s="8"/>
      <c r="F461" s="8"/>
      <c r="G461" s="8"/>
      <c r="H461" s="8"/>
      <c r="I461" s="14"/>
      <c r="J461" s="14"/>
      <c r="K461" s="14"/>
      <c r="L461" s="14"/>
    </row>
    <row r="462" spans="1:17" hidden="1" x14ac:dyDescent="0.3">
      <c r="A462" s="8"/>
      <c r="B462" s="8"/>
      <c r="C462" s="8"/>
      <c r="D462" s="8"/>
      <c r="E462" s="8"/>
      <c r="F462" s="8"/>
      <c r="G462" s="8"/>
      <c r="H462" s="8"/>
      <c r="I462" s="14"/>
      <c r="J462" s="14"/>
      <c r="K462" s="14"/>
      <c r="L462" s="14"/>
    </row>
    <row r="463" spans="1:17" hidden="1" x14ac:dyDescent="0.3">
      <c r="A463" s="8"/>
      <c r="B463" s="8"/>
      <c r="C463" s="8"/>
      <c r="D463" s="8"/>
      <c r="E463" s="8"/>
      <c r="F463" s="8"/>
      <c r="G463" s="8"/>
      <c r="H463" s="8"/>
      <c r="I463" s="14"/>
      <c r="J463" s="14"/>
      <c r="K463" s="14"/>
      <c r="L463" s="14"/>
    </row>
    <row r="464" spans="1:17" hidden="1" x14ac:dyDescent="0.3">
      <c r="A464" s="8"/>
      <c r="B464" s="8"/>
      <c r="C464" s="8"/>
      <c r="D464" s="8"/>
      <c r="E464" s="8"/>
      <c r="F464" s="8"/>
      <c r="G464" s="8"/>
      <c r="H464" s="8"/>
      <c r="I464" s="14"/>
      <c r="J464" s="14"/>
      <c r="K464" s="14"/>
      <c r="L464" s="14"/>
    </row>
    <row r="465" spans="1:12" hidden="1" x14ac:dyDescent="0.3">
      <c r="A465" s="8"/>
      <c r="B465" s="8"/>
      <c r="C465" s="8"/>
      <c r="D465" s="8"/>
      <c r="E465" s="8"/>
      <c r="F465" s="8"/>
      <c r="G465" s="8"/>
      <c r="H465" s="8"/>
      <c r="I465" s="14"/>
      <c r="J465" s="14"/>
      <c r="K465" s="14"/>
      <c r="L465" s="14"/>
    </row>
    <row r="466" spans="1:12" hidden="1" x14ac:dyDescent="0.3">
      <c r="A466" s="8"/>
      <c r="B466" s="8"/>
      <c r="C466" s="8"/>
      <c r="D466" s="8"/>
      <c r="E466" s="8"/>
      <c r="F466" s="8"/>
      <c r="G466" s="8"/>
      <c r="H466" s="8"/>
      <c r="I466" s="14"/>
      <c r="J466" s="14"/>
      <c r="K466" s="14"/>
      <c r="L466" s="14"/>
    </row>
    <row r="467" spans="1:12" hidden="1" x14ac:dyDescent="0.3">
      <c r="A467" s="8"/>
      <c r="B467" s="8"/>
      <c r="C467" s="8"/>
      <c r="D467" s="8"/>
      <c r="E467" s="8"/>
      <c r="F467" s="8"/>
      <c r="G467" s="8"/>
      <c r="H467" s="8"/>
      <c r="I467" s="14"/>
      <c r="J467" s="14"/>
      <c r="K467" s="14"/>
      <c r="L467" s="14"/>
    </row>
    <row r="468" spans="1:12" hidden="1" x14ac:dyDescent="0.3">
      <c r="A468" s="8"/>
      <c r="B468" s="8"/>
      <c r="C468" s="8"/>
      <c r="D468" s="8"/>
      <c r="E468" s="8"/>
      <c r="F468" s="8"/>
      <c r="G468" s="8"/>
      <c r="H468" s="8"/>
      <c r="I468" s="14"/>
      <c r="J468" s="14"/>
      <c r="K468" s="14"/>
      <c r="L468" s="14"/>
    </row>
    <row r="469" spans="1:12" hidden="1" x14ac:dyDescent="0.3">
      <c r="A469" s="8"/>
      <c r="B469" s="8"/>
      <c r="C469" s="8"/>
      <c r="D469" s="8"/>
      <c r="E469" s="8"/>
      <c r="F469" s="8"/>
      <c r="G469" s="8"/>
      <c r="H469" s="8"/>
      <c r="I469" s="14"/>
      <c r="J469" s="14"/>
      <c r="K469" s="14"/>
      <c r="L469" s="14"/>
    </row>
    <row r="470" spans="1:12" hidden="1" x14ac:dyDescent="0.3">
      <c r="A470" s="8"/>
      <c r="B470" s="8"/>
      <c r="C470" s="8"/>
      <c r="D470" s="8"/>
      <c r="E470" s="8"/>
      <c r="F470" s="8"/>
      <c r="G470" s="8"/>
      <c r="H470" s="8"/>
      <c r="I470" s="14"/>
      <c r="J470" s="14"/>
      <c r="K470" s="14"/>
      <c r="L470" s="14"/>
    </row>
    <row r="471" spans="1:12" hidden="1" x14ac:dyDescent="0.3">
      <c r="A471" s="8"/>
      <c r="B471" s="8"/>
      <c r="C471" s="8"/>
      <c r="D471" s="8"/>
      <c r="E471" s="8"/>
      <c r="F471" s="8"/>
      <c r="G471" s="8"/>
      <c r="H471" s="8"/>
      <c r="I471" s="14"/>
      <c r="J471" s="14"/>
      <c r="K471" s="14"/>
      <c r="L471" s="14"/>
    </row>
    <row r="472" spans="1:12" hidden="1" x14ac:dyDescent="0.3">
      <c r="A472" s="8"/>
      <c r="B472" s="8"/>
      <c r="C472" s="8"/>
      <c r="D472" s="8"/>
      <c r="E472" s="8"/>
      <c r="F472" s="8"/>
      <c r="G472" s="8"/>
      <c r="H472" s="8"/>
      <c r="I472" s="14"/>
      <c r="J472" s="14"/>
      <c r="K472" s="14"/>
      <c r="L472" s="14"/>
    </row>
    <row r="473" spans="1:12" hidden="1" x14ac:dyDescent="0.3">
      <c r="A473" s="8"/>
      <c r="B473" s="8"/>
      <c r="C473" s="8"/>
      <c r="D473" s="8"/>
      <c r="E473" s="8"/>
      <c r="F473" s="8"/>
      <c r="G473" s="8"/>
      <c r="H473" s="8"/>
      <c r="I473" s="14"/>
      <c r="J473" s="14"/>
      <c r="K473" s="14"/>
      <c r="L473" s="14"/>
    </row>
    <row r="474" spans="1:12" hidden="1" x14ac:dyDescent="0.3">
      <c r="A474" s="8"/>
      <c r="B474" s="8"/>
      <c r="C474" s="8"/>
      <c r="D474" s="8"/>
      <c r="E474" s="8"/>
      <c r="F474" s="8"/>
      <c r="G474" s="8"/>
      <c r="H474" s="8"/>
      <c r="I474" s="14"/>
      <c r="J474" s="14"/>
      <c r="K474" s="14"/>
      <c r="L474" s="14"/>
    </row>
    <row r="475" spans="1:12" hidden="1" x14ac:dyDescent="0.3">
      <c r="A475" s="8"/>
      <c r="B475" s="8"/>
      <c r="C475" s="8"/>
      <c r="D475" s="8"/>
      <c r="E475" s="8"/>
      <c r="F475" s="8"/>
      <c r="G475" s="8"/>
      <c r="H475" s="8"/>
      <c r="I475" s="14"/>
      <c r="J475" s="14"/>
      <c r="K475" s="14"/>
      <c r="L475" s="14"/>
    </row>
    <row r="476" spans="1:12" hidden="1" x14ac:dyDescent="0.3">
      <c r="A476" s="8"/>
      <c r="B476" s="8"/>
      <c r="C476" s="8"/>
      <c r="D476" s="8"/>
      <c r="E476" s="8"/>
      <c r="F476" s="8"/>
      <c r="G476" s="8"/>
      <c r="H476" s="8"/>
      <c r="I476" s="14"/>
      <c r="J476" s="14"/>
      <c r="K476" s="14"/>
      <c r="L476" s="14"/>
    </row>
    <row r="477" spans="1:12" hidden="1" x14ac:dyDescent="0.3">
      <c r="A477" s="8"/>
      <c r="B477" s="8"/>
      <c r="C477" s="8"/>
      <c r="D477" s="8"/>
      <c r="E477" s="8"/>
      <c r="F477" s="8"/>
      <c r="G477" s="8"/>
      <c r="H477" s="8"/>
      <c r="I477" s="14"/>
      <c r="J477" s="14"/>
      <c r="K477" s="14"/>
      <c r="L477" s="14"/>
    </row>
    <row r="478" spans="1:12" hidden="1" x14ac:dyDescent="0.3">
      <c r="A478" s="8"/>
      <c r="B478" s="8"/>
      <c r="C478" s="8"/>
      <c r="D478" s="8"/>
      <c r="E478" s="8"/>
      <c r="F478" s="8"/>
      <c r="G478" s="8"/>
      <c r="H478" s="8"/>
      <c r="I478" s="14"/>
      <c r="J478" s="14"/>
      <c r="K478" s="14"/>
      <c r="L478" s="14"/>
    </row>
    <row r="479" spans="1:12" hidden="1" x14ac:dyDescent="0.3">
      <c r="A479" s="8"/>
      <c r="B479" s="8"/>
      <c r="C479" s="8"/>
      <c r="D479" s="8"/>
      <c r="E479" s="8"/>
      <c r="F479" s="8"/>
      <c r="G479" s="8"/>
      <c r="H479" s="8"/>
      <c r="I479" s="14"/>
      <c r="J479" s="14"/>
      <c r="K479" s="14"/>
      <c r="L479" s="14"/>
    </row>
    <row r="480" spans="1:12" hidden="1" x14ac:dyDescent="0.3">
      <c r="A480" s="8"/>
      <c r="B480" s="8"/>
      <c r="C480" s="8"/>
      <c r="D480" s="8"/>
      <c r="E480" s="8"/>
      <c r="F480" s="8"/>
      <c r="G480" s="8"/>
      <c r="H480" s="8"/>
      <c r="I480" s="14"/>
      <c r="J480" s="14"/>
      <c r="K480" s="14"/>
      <c r="L480" s="14"/>
    </row>
    <row r="481" spans="1:12" hidden="1" x14ac:dyDescent="0.3">
      <c r="A481" s="8"/>
      <c r="B481" s="8"/>
      <c r="C481" s="8"/>
      <c r="D481" s="8"/>
      <c r="E481" s="8"/>
      <c r="F481" s="8"/>
      <c r="G481" s="8"/>
      <c r="H481" s="8"/>
      <c r="I481" s="14"/>
      <c r="J481" s="14"/>
      <c r="K481" s="14"/>
      <c r="L481" s="14"/>
    </row>
    <row r="482" spans="1:12" hidden="1" x14ac:dyDescent="0.3">
      <c r="A482" s="8"/>
      <c r="B482" s="8"/>
      <c r="C482" s="8"/>
      <c r="D482" s="8"/>
      <c r="E482" s="8"/>
      <c r="F482" s="8"/>
      <c r="G482" s="8"/>
      <c r="H482" s="8"/>
      <c r="I482" s="14"/>
      <c r="J482" s="14"/>
      <c r="K482" s="14"/>
      <c r="L482" s="14"/>
    </row>
    <row r="483" spans="1:12" hidden="1" x14ac:dyDescent="0.3">
      <c r="A483" s="8"/>
      <c r="B483" s="8"/>
      <c r="C483" s="8"/>
      <c r="D483" s="8"/>
      <c r="E483" s="8"/>
      <c r="F483" s="8"/>
      <c r="G483" s="8"/>
      <c r="H483" s="8"/>
      <c r="I483" s="14"/>
      <c r="J483" s="14"/>
      <c r="K483" s="14"/>
      <c r="L483" s="14"/>
    </row>
    <row r="484" spans="1:12" hidden="1" x14ac:dyDescent="0.3">
      <c r="A484" s="8"/>
      <c r="B484" s="8"/>
      <c r="C484" s="8"/>
      <c r="D484" s="8"/>
      <c r="E484" s="8"/>
      <c r="F484" s="8"/>
      <c r="G484" s="8"/>
      <c r="H484" s="8"/>
      <c r="I484" s="14"/>
      <c r="J484" s="14"/>
      <c r="K484" s="14"/>
      <c r="L484" s="14"/>
    </row>
    <row r="485" spans="1:12" hidden="1" x14ac:dyDescent="0.3">
      <c r="A485" s="8"/>
      <c r="B485" s="8"/>
      <c r="C485" s="8"/>
      <c r="D485" s="8"/>
      <c r="E485" s="8"/>
      <c r="F485" s="8"/>
      <c r="G485" s="8"/>
      <c r="H485" s="8"/>
      <c r="I485" s="14"/>
      <c r="J485" s="14"/>
      <c r="K485" s="14"/>
      <c r="L485" s="14"/>
    </row>
    <row r="486" spans="1:12" hidden="1" x14ac:dyDescent="0.3">
      <c r="A486" s="8"/>
      <c r="B486" s="8"/>
      <c r="C486" s="8"/>
      <c r="D486" s="8"/>
      <c r="E486" s="8"/>
      <c r="F486" s="8"/>
      <c r="G486" s="8"/>
      <c r="H486" s="8"/>
      <c r="I486" s="14"/>
      <c r="J486" s="14"/>
      <c r="K486" s="14"/>
      <c r="L486" s="14"/>
    </row>
    <row r="487" spans="1:12" hidden="1" x14ac:dyDescent="0.3">
      <c r="A487" s="8"/>
      <c r="B487" s="8"/>
      <c r="C487" s="8"/>
      <c r="D487" s="8"/>
      <c r="E487" s="8"/>
      <c r="F487" s="8"/>
      <c r="G487" s="8"/>
      <c r="H487" s="8"/>
      <c r="I487" s="14"/>
      <c r="J487" s="14"/>
      <c r="K487" s="14"/>
      <c r="L487" s="14"/>
    </row>
    <row r="488" spans="1:12" hidden="1" x14ac:dyDescent="0.3">
      <c r="A488" s="8"/>
      <c r="B488" s="8"/>
      <c r="C488" s="8"/>
      <c r="D488" s="8"/>
      <c r="E488" s="8"/>
      <c r="F488" s="8"/>
      <c r="G488" s="8"/>
      <c r="H488" s="8"/>
      <c r="I488" s="14"/>
      <c r="J488" s="14"/>
      <c r="K488" s="14"/>
      <c r="L488" s="14"/>
    </row>
    <row r="489" spans="1:12" hidden="1" x14ac:dyDescent="0.3">
      <c r="A489" s="8"/>
      <c r="B489" s="8"/>
      <c r="C489" s="8"/>
      <c r="D489" s="8"/>
      <c r="E489" s="8"/>
      <c r="F489" s="8"/>
      <c r="G489" s="8"/>
      <c r="H489" s="8"/>
      <c r="I489" s="14"/>
      <c r="J489" s="14"/>
      <c r="K489" s="14"/>
      <c r="L489" s="14"/>
    </row>
    <row r="490" spans="1:12" hidden="1" x14ac:dyDescent="0.3">
      <c r="A490" s="8"/>
      <c r="B490" s="8"/>
      <c r="C490" s="8"/>
      <c r="D490" s="8"/>
      <c r="E490" s="8"/>
      <c r="F490" s="8"/>
      <c r="G490" s="8"/>
      <c r="H490" s="8"/>
      <c r="I490" s="14"/>
      <c r="J490" s="14"/>
      <c r="K490" s="14"/>
      <c r="L490" s="14"/>
    </row>
    <row r="491" spans="1:12" hidden="1" x14ac:dyDescent="0.3">
      <c r="A491" s="8"/>
      <c r="B491" s="8"/>
      <c r="C491" s="8"/>
      <c r="D491" s="8"/>
      <c r="E491" s="8"/>
      <c r="F491" s="8"/>
      <c r="G491" s="8"/>
      <c r="H491" s="8"/>
      <c r="I491" s="14"/>
      <c r="J491" s="14"/>
      <c r="K491" s="14"/>
      <c r="L491" s="14"/>
    </row>
    <row r="492" spans="1:12" hidden="1" x14ac:dyDescent="0.3">
      <c r="A492" s="8"/>
      <c r="B492" s="8"/>
      <c r="C492" s="8"/>
      <c r="D492" s="8"/>
      <c r="E492" s="8"/>
      <c r="F492" s="8"/>
      <c r="G492" s="8"/>
      <c r="H492" s="8"/>
      <c r="I492" s="14"/>
      <c r="J492" s="14"/>
      <c r="K492" s="14"/>
      <c r="L492" s="14"/>
    </row>
    <row r="493" spans="1:12" hidden="1" x14ac:dyDescent="0.3">
      <c r="A493" s="8"/>
      <c r="B493" s="8"/>
      <c r="C493" s="8"/>
      <c r="D493" s="8"/>
      <c r="E493" s="8"/>
      <c r="F493" s="8"/>
      <c r="G493" s="8"/>
      <c r="H493" s="8"/>
      <c r="I493" s="14"/>
      <c r="J493" s="14"/>
      <c r="K493" s="14"/>
      <c r="L493" s="14"/>
    </row>
    <row r="494" spans="1:12" hidden="1" x14ac:dyDescent="0.3">
      <c r="A494" s="8"/>
      <c r="B494" s="8"/>
      <c r="C494" s="8"/>
      <c r="D494" s="8"/>
      <c r="E494" s="8"/>
      <c r="F494" s="8"/>
      <c r="G494" s="8"/>
      <c r="H494" s="8"/>
      <c r="I494" s="14"/>
      <c r="J494" s="14"/>
      <c r="K494" s="14"/>
      <c r="L494" s="14"/>
    </row>
    <row r="495" spans="1:12" hidden="1" x14ac:dyDescent="0.3">
      <c r="A495" s="8"/>
      <c r="B495" s="8"/>
      <c r="C495" s="8"/>
      <c r="D495" s="8"/>
      <c r="E495" s="8"/>
      <c r="F495" s="8"/>
      <c r="G495" s="8"/>
      <c r="H495" s="8"/>
      <c r="I495" s="14"/>
      <c r="J495" s="14"/>
      <c r="K495" s="14"/>
      <c r="L495" s="14"/>
    </row>
    <row r="496" spans="1:12" hidden="1" x14ac:dyDescent="0.3">
      <c r="A496" s="8"/>
      <c r="B496" s="8"/>
      <c r="C496" s="8"/>
      <c r="D496" s="8"/>
      <c r="E496" s="8"/>
      <c r="F496" s="8"/>
      <c r="G496" s="8"/>
      <c r="H496" s="8"/>
      <c r="I496" s="14"/>
      <c r="J496" s="14"/>
      <c r="K496" s="14"/>
      <c r="L496" s="14"/>
    </row>
    <row r="497" spans="1:17" hidden="1" x14ac:dyDescent="0.3">
      <c r="A497" s="8"/>
      <c r="B497" s="8"/>
      <c r="C497" s="8"/>
      <c r="D497" s="8"/>
      <c r="E497" s="8"/>
      <c r="F497" s="8"/>
      <c r="G497" s="8"/>
      <c r="H497" s="8"/>
      <c r="I497" s="14"/>
      <c r="J497" s="14"/>
      <c r="K497" s="14"/>
      <c r="L497" s="14"/>
    </row>
    <row r="498" spans="1:17" hidden="1" x14ac:dyDescent="0.3">
      <c r="A498" s="8"/>
      <c r="B498" s="8"/>
      <c r="C498" s="8"/>
      <c r="D498" s="8"/>
      <c r="E498" s="8"/>
      <c r="F498" s="8"/>
      <c r="G498" s="8"/>
      <c r="H498" s="8"/>
      <c r="I498" s="14"/>
      <c r="J498" s="14"/>
      <c r="K498" s="14"/>
      <c r="L498" s="14"/>
    </row>
    <row r="499" spans="1:17" hidden="1" x14ac:dyDescent="0.3">
      <c r="A499" s="8"/>
      <c r="B499" s="8"/>
      <c r="C499" s="8"/>
      <c r="D499" s="8"/>
      <c r="E499" s="8"/>
      <c r="F499" s="8"/>
      <c r="G499" s="8"/>
      <c r="H499" s="8"/>
      <c r="I499" s="14"/>
      <c r="J499" s="14"/>
      <c r="K499" s="14"/>
      <c r="L499" s="14"/>
    </row>
    <row r="500" spans="1:17" ht="41.4" x14ac:dyDescent="0.3">
      <c r="A500" s="23" t="s">
        <v>327</v>
      </c>
      <c r="B500" s="3" t="s">
        <v>24</v>
      </c>
      <c r="C500" s="3"/>
      <c r="D500" s="3"/>
      <c r="E500" s="3"/>
      <c r="F500" s="3"/>
      <c r="G500" s="3">
        <v>90000</v>
      </c>
      <c r="H500" s="22">
        <v>43.446346444444387</v>
      </c>
      <c r="I500" s="21"/>
      <c r="J500" s="21"/>
      <c r="K500" s="21"/>
      <c r="L500" s="3"/>
      <c r="Q500" s="3">
        <v>3910171.179999995</v>
      </c>
    </row>
    <row r="501" spans="1:17" hidden="1" x14ac:dyDescent="0.3">
      <c r="A501" s="8"/>
      <c r="B501" s="8"/>
      <c r="C501" s="8"/>
      <c r="D501" s="8"/>
      <c r="E501" s="8"/>
      <c r="F501" s="8"/>
      <c r="G501" s="8"/>
      <c r="H501" s="8"/>
      <c r="I501" s="14"/>
      <c r="J501" s="14"/>
      <c r="K501" s="14"/>
      <c r="L501" s="14"/>
    </row>
    <row r="502" spans="1:17" hidden="1" x14ac:dyDescent="0.3">
      <c r="A502" s="8"/>
      <c r="B502" s="8"/>
      <c r="C502" s="8"/>
      <c r="D502" s="8"/>
      <c r="E502" s="8"/>
      <c r="F502" s="8"/>
      <c r="G502" s="8"/>
      <c r="H502" s="8"/>
      <c r="I502" s="14"/>
      <c r="J502" s="14"/>
      <c r="K502" s="14"/>
      <c r="L502" s="14"/>
    </row>
    <row r="503" spans="1:17" hidden="1" x14ac:dyDescent="0.3">
      <c r="A503" s="8"/>
      <c r="B503" s="8"/>
      <c r="C503" s="8"/>
      <c r="D503" s="8"/>
      <c r="E503" s="8"/>
      <c r="F503" s="8"/>
      <c r="G503" s="8"/>
      <c r="H503" s="8"/>
      <c r="I503" s="14"/>
      <c r="J503" s="14"/>
      <c r="K503" s="14"/>
      <c r="L503" s="14"/>
    </row>
    <row r="504" spans="1:17" hidden="1" x14ac:dyDescent="0.3">
      <c r="A504" s="8"/>
      <c r="B504" s="8"/>
      <c r="C504" s="8"/>
      <c r="D504" s="8"/>
      <c r="E504" s="8"/>
      <c r="F504" s="8"/>
      <c r="G504" s="8"/>
      <c r="H504" s="8"/>
      <c r="I504" s="14"/>
      <c r="J504" s="14"/>
      <c r="K504" s="14"/>
      <c r="L504" s="14"/>
    </row>
    <row r="505" spans="1:17" hidden="1" x14ac:dyDescent="0.3">
      <c r="A505" s="15"/>
      <c r="B505" s="15"/>
      <c r="C505" s="8"/>
      <c r="D505" s="8"/>
      <c r="E505" s="8"/>
      <c r="F505" s="16"/>
      <c r="G505" s="16"/>
      <c r="H505" s="16"/>
      <c r="I505" s="14"/>
      <c r="J505" s="14"/>
      <c r="K505" s="14"/>
      <c r="L505" s="14"/>
    </row>
    <row r="506" spans="1:17" hidden="1" x14ac:dyDescent="0.3"/>
    <row r="507" spans="1:17" hidden="1" x14ac:dyDescent="0.3"/>
    <row r="508" spans="1:17" hidden="1" x14ac:dyDescent="0.3"/>
    <row r="509" spans="1:17" hidden="1" x14ac:dyDescent="0.3"/>
    <row r="510" spans="1:17" hidden="1" x14ac:dyDescent="0.3">
      <c r="K510" s="11"/>
    </row>
    <row r="511" spans="1:17" hidden="1" x14ac:dyDescent="0.3"/>
    <row r="512" spans="1:17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</sheetData>
  <sortState xmlns:xlrd2="http://schemas.microsoft.com/office/spreadsheetml/2017/richdata2" ref="C3:L146">
    <sortCondition ref="F3:F146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1000"/>
  <sheetViews>
    <sheetView workbookViewId="0">
      <pane ySplit="2" topLeftCell="A3" activePane="bottomLeft" state="frozen"/>
      <selection pane="bottomLeft" sqref="A1:L1"/>
    </sheetView>
  </sheetViews>
  <sheetFormatPr defaultColWidth="9.109375" defaultRowHeight="13.8" x14ac:dyDescent="0.3"/>
  <cols>
    <col min="1" max="1" width="36.6640625" style="8" customWidth="1"/>
    <col min="2" max="2" width="8.5546875" style="8" bestFit="1" customWidth="1"/>
    <col min="3" max="3" width="13.6640625" style="8" customWidth="1"/>
    <col min="4" max="4" width="8.5546875" style="8" bestFit="1" customWidth="1"/>
    <col min="5" max="5" width="36.109375" style="8" bestFit="1" customWidth="1"/>
    <col min="6" max="6" width="8.88671875" style="8" bestFit="1" customWidth="1"/>
    <col min="7" max="7" width="12" style="8" customWidth="1"/>
    <col min="8" max="10" width="8.5546875" style="8" bestFit="1" customWidth="1"/>
    <col min="11" max="11" width="15.33203125" style="8" customWidth="1"/>
    <col min="12" max="12" width="20.109375" style="8" bestFit="1" customWidth="1"/>
    <col min="13" max="13" width="0" style="8" hidden="1" customWidth="1"/>
    <col min="14" max="14" width="9.109375" style="8" hidden="1" customWidth="1"/>
    <col min="15" max="15" width="0" style="8" hidden="1" customWidth="1"/>
    <col min="16" max="16384" width="9.109375" style="8"/>
  </cols>
  <sheetData>
    <row r="1" spans="1:14" s="7" customFormat="1" ht="48" customHeight="1" x14ac:dyDescent="0.3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55.2" x14ac:dyDescent="0.3">
      <c r="A2" s="1" t="s">
        <v>12</v>
      </c>
      <c r="B2" s="1" t="s">
        <v>13</v>
      </c>
      <c r="C2" s="2" t="s">
        <v>14</v>
      </c>
      <c r="D2" s="1" t="s">
        <v>15</v>
      </c>
      <c r="E2" s="2" t="s">
        <v>16</v>
      </c>
      <c r="F2" s="1" t="s">
        <v>17</v>
      </c>
      <c r="G2" s="2" t="s">
        <v>18</v>
      </c>
      <c r="H2" s="1" t="s">
        <v>19</v>
      </c>
      <c r="I2" s="1" t="s">
        <v>20</v>
      </c>
      <c r="J2" s="1" t="s">
        <v>21</v>
      </c>
      <c r="K2" s="2" t="s">
        <v>22</v>
      </c>
      <c r="L2" s="2" t="s">
        <v>23</v>
      </c>
    </row>
    <row r="3" spans="1:14" x14ac:dyDescent="0.3">
      <c r="A3" s="3" t="s">
        <v>328</v>
      </c>
      <c r="B3" s="3" t="s">
        <v>329</v>
      </c>
      <c r="C3" s="3"/>
      <c r="D3" s="3" t="s">
        <v>27</v>
      </c>
      <c r="E3" s="3" t="s">
        <v>330</v>
      </c>
      <c r="F3" s="9">
        <v>43.28</v>
      </c>
      <c r="G3" s="9"/>
      <c r="H3" s="3" t="s">
        <v>26</v>
      </c>
      <c r="I3" s="3" t="s">
        <v>331</v>
      </c>
      <c r="J3" s="3"/>
      <c r="K3" s="3">
        <v>5000</v>
      </c>
      <c r="L3" s="3">
        <v>457711267</v>
      </c>
      <c r="N3" s="8">
        <v>5000</v>
      </c>
    </row>
    <row r="4" spans="1:14" x14ac:dyDescent="0.3">
      <c r="A4" s="3" t="s">
        <v>25</v>
      </c>
      <c r="B4" s="3" t="s">
        <v>329</v>
      </c>
      <c r="C4" s="3"/>
      <c r="D4" s="3" t="s">
        <v>27</v>
      </c>
      <c r="E4" s="3" t="s">
        <v>332</v>
      </c>
      <c r="F4" s="9">
        <v>43.28</v>
      </c>
      <c r="G4" s="9">
        <v>43.28</v>
      </c>
      <c r="H4" s="3" t="s">
        <v>26</v>
      </c>
      <c r="I4" s="3" t="s">
        <v>331</v>
      </c>
      <c r="J4" s="3">
        <v>5000</v>
      </c>
      <c r="K4" s="3">
        <v>4806</v>
      </c>
      <c r="L4" s="3">
        <v>457711267</v>
      </c>
      <c r="N4" s="8">
        <v>4806</v>
      </c>
    </row>
    <row r="5" spans="1:14" x14ac:dyDescent="0.3">
      <c r="A5" s="3" t="s">
        <v>29</v>
      </c>
      <c r="B5" s="3" t="s">
        <v>329</v>
      </c>
      <c r="C5" s="3"/>
      <c r="D5" s="3" t="s">
        <v>27</v>
      </c>
      <c r="E5" s="3" t="s">
        <v>332</v>
      </c>
      <c r="F5" s="9">
        <v>43.28</v>
      </c>
      <c r="G5" s="9">
        <v>43.28</v>
      </c>
      <c r="H5" s="3" t="s">
        <v>26</v>
      </c>
      <c r="I5" s="3" t="s">
        <v>331</v>
      </c>
      <c r="J5" s="3">
        <v>5000</v>
      </c>
      <c r="K5" s="3">
        <v>4499</v>
      </c>
      <c r="L5" s="3">
        <v>457711267</v>
      </c>
      <c r="N5" s="8">
        <v>4499</v>
      </c>
    </row>
    <row r="6" spans="1:14" x14ac:dyDescent="0.3">
      <c r="A6" s="3" t="s">
        <v>30</v>
      </c>
      <c r="B6" s="3" t="s">
        <v>329</v>
      </c>
      <c r="C6" s="3"/>
      <c r="D6" s="3" t="s">
        <v>27</v>
      </c>
      <c r="E6" s="3" t="s">
        <v>332</v>
      </c>
      <c r="F6" s="9">
        <v>43.28</v>
      </c>
      <c r="G6" s="9">
        <v>43.28</v>
      </c>
      <c r="H6" s="3" t="s">
        <v>26</v>
      </c>
      <c r="I6" s="3" t="s">
        <v>331</v>
      </c>
      <c r="J6" s="3">
        <v>5000</v>
      </c>
      <c r="K6" s="3">
        <v>4103</v>
      </c>
      <c r="L6" s="3">
        <v>457711267</v>
      </c>
      <c r="N6" s="8">
        <v>4103</v>
      </c>
    </row>
    <row r="7" spans="1:14" x14ac:dyDescent="0.3">
      <c r="A7" s="3" t="s">
        <v>31</v>
      </c>
      <c r="B7" s="3" t="s">
        <v>329</v>
      </c>
      <c r="C7" s="3"/>
      <c r="D7" s="3" t="s">
        <v>27</v>
      </c>
      <c r="E7" s="3" t="s">
        <v>332</v>
      </c>
      <c r="F7" s="9">
        <v>43.28</v>
      </c>
      <c r="G7" s="9">
        <v>43.28</v>
      </c>
      <c r="H7" s="3" t="s">
        <v>26</v>
      </c>
      <c r="I7" s="3" t="s">
        <v>331</v>
      </c>
      <c r="J7" s="3">
        <v>5000</v>
      </c>
      <c r="K7" s="3">
        <v>4044</v>
      </c>
      <c r="L7" s="3">
        <v>457711267</v>
      </c>
      <c r="N7" s="8">
        <v>4044</v>
      </c>
    </row>
    <row r="8" spans="1:14" x14ac:dyDescent="0.3">
      <c r="A8" s="3" t="s">
        <v>32</v>
      </c>
      <c r="B8" s="3" t="s">
        <v>329</v>
      </c>
      <c r="C8" s="3"/>
      <c r="D8" s="3" t="s">
        <v>27</v>
      </c>
      <c r="E8" s="3" t="s">
        <v>332</v>
      </c>
      <c r="F8" s="9">
        <v>43.28</v>
      </c>
      <c r="G8" s="9">
        <v>43.28</v>
      </c>
      <c r="H8" s="3" t="s">
        <v>26</v>
      </c>
      <c r="I8" s="3" t="s">
        <v>331</v>
      </c>
      <c r="J8" s="3">
        <v>5000</v>
      </c>
      <c r="K8" s="3">
        <v>3681</v>
      </c>
      <c r="L8" s="3">
        <v>457711267</v>
      </c>
      <c r="N8" s="8">
        <v>3681</v>
      </c>
    </row>
    <row r="9" spans="1:14" x14ac:dyDescent="0.3">
      <c r="A9" s="3" t="s">
        <v>33</v>
      </c>
      <c r="B9" s="3" t="s">
        <v>329</v>
      </c>
      <c r="C9" s="3"/>
      <c r="D9" s="3" t="s">
        <v>27</v>
      </c>
      <c r="E9" s="3" t="s">
        <v>332</v>
      </c>
      <c r="F9" s="9">
        <v>43.28</v>
      </c>
      <c r="G9" s="9">
        <v>43.28</v>
      </c>
      <c r="H9" s="3" t="s">
        <v>26</v>
      </c>
      <c r="I9" s="3" t="s">
        <v>331</v>
      </c>
      <c r="J9" s="3">
        <v>5000</v>
      </c>
      <c r="K9" s="3">
        <v>3497</v>
      </c>
      <c r="L9" s="3">
        <v>457711267</v>
      </c>
      <c r="N9" s="8">
        <v>3497</v>
      </c>
    </row>
    <row r="10" spans="1:14" x14ac:dyDescent="0.3">
      <c r="A10" s="3" t="s">
        <v>34</v>
      </c>
      <c r="B10" s="3" t="s">
        <v>329</v>
      </c>
      <c r="C10" s="3"/>
      <c r="D10" s="3" t="s">
        <v>27</v>
      </c>
      <c r="E10" s="3" t="s">
        <v>332</v>
      </c>
      <c r="F10" s="9">
        <v>43.28</v>
      </c>
      <c r="G10" s="9">
        <v>43.28</v>
      </c>
      <c r="H10" s="3" t="s">
        <v>26</v>
      </c>
      <c r="I10" s="3" t="s">
        <v>331</v>
      </c>
      <c r="J10" s="3">
        <v>5000</v>
      </c>
      <c r="K10" s="3">
        <v>3347</v>
      </c>
      <c r="L10" s="3">
        <v>457711267</v>
      </c>
      <c r="N10" s="8">
        <v>3347</v>
      </c>
    </row>
    <row r="11" spans="1:14" x14ac:dyDescent="0.3">
      <c r="A11" s="3" t="s">
        <v>35</v>
      </c>
      <c r="B11" s="3" t="s">
        <v>329</v>
      </c>
      <c r="C11" s="3"/>
      <c r="D11" s="3" t="s">
        <v>27</v>
      </c>
      <c r="E11" s="3" t="s">
        <v>332</v>
      </c>
      <c r="F11" s="9">
        <v>43.28</v>
      </c>
      <c r="G11" s="9">
        <v>43.28</v>
      </c>
      <c r="H11" s="3" t="s">
        <v>26</v>
      </c>
      <c r="I11" s="3" t="s">
        <v>331</v>
      </c>
      <c r="J11" s="3">
        <v>5000</v>
      </c>
      <c r="K11" s="3">
        <v>2996</v>
      </c>
      <c r="L11" s="3">
        <v>457711267</v>
      </c>
      <c r="N11" s="8">
        <v>2996</v>
      </c>
    </row>
    <row r="12" spans="1:14" x14ac:dyDescent="0.3">
      <c r="A12" s="3" t="s">
        <v>36</v>
      </c>
      <c r="B12" s="3" t="s">
        <v>329</v>
      </c>
      <c r="C12" s="3"/>
      <c r="D12" s="3" t="s">
        <v>27</v>
      </c>
      <c r="E12" s="3" t="s">
        <v>332</v>
      </c>
      <c r="F12" s="9">
        <v>43.28</v>
      </c>
      <c r="G12" s="9">
        <v>43.28</v>
      </c>
      <c r="H12" s="3" t="s">
        <v>26</v>
      </c>
      <c r="I12" s="3" t="s">
        <v>331</v>
      </c>
      <c r="J12" s="3">
        <v>5000</v>
      </c>
      <c r="K12" s="3">
        <v>2807</v>
      </c>
      <c r="L12" s="3">
        <v>457711267</v>
      </c>
      <c r="N12" s="8">
        <v>2807</v>
      </c>
    </row>
    <row r="13" spans="1:14" x14ac:dyDescent="0.3">
      <c r="A13" s="3" t="s">
        <v>37</v>
      </c>
      <c r="B13" s="3" t="s">
        <v>329</v>
      </c>
      <c r="C13" s="3"/>
      <c r="D13" s="3" t="s">
        <v>27</v>
      </c>
      <c r="E13" s="3" t="s">
        <v>332</v>
      </c>
      <c r="F13" s="9">
        <v>43.28</v>
      </c>
      <c r="G13" s="9">
        <v>43.28</v>
      </c>
      <c r="H13" s="3" t="s">
        <v>26</v>
      </c>
      <c r="I13" s="3" t="s">
        <v>331</v>
      </c>
      <c r="J13" s="3">
        <v>5000</v>
      </c>
      <c r="K13" s="3">
        <v>2671</v>
      </c>
      <c r="L13" s="3">
        <v>457711267</v>
      </c>
      <c r="N13" s="8">
        <v>2671</v>
      </c>
    </row>
    <row r="14" spans="1:14" x14ac:dyDescent="0.3">
      <c r="A14" s="3" t="s">
        <v>38</v>
      </c>
      <c r="B14" s="3" t="s">
        <v>329</v>
      </c>
      <c r="C14" s="3"/>
      <c r="D14" s="3" t="s">
        <v>27</v>
      </c>
      <c r="E14" s="3" t="s">
        <v>332</v>
      </c>
      <c r="F14" s="9">
        <v>43.28</v>
      </c>
      <c r="G14" s="9">
        <v>43.28</v>
      </c>
      <c r="H14" s="3" t="s">
        <v>26</v>
      </c>
      <c r="I14" s="3" t="s">
        <v>331</v>
      </c>
      <c r="J14" s="3">
        <v>5000</v>
      </c>
      <c r="K14" s="3">
        <v>2517</v>
      </c>
      <c r="L14" s="3">
        <v>457711267</v>
      </c>
      <c r="N14" s="8">
        <v>2517</v>
      </c>
    </row>
    <row r="15" spans="1:14" x14ac:dyDescent="0.3">
      <c r="A15" s="3" t="s">
        <v>39</v>
      </c>
      <c r="B15" s="3" t="s">
        <v>329</v>
      </c>
      <c r="C15" s="3"/>
      <c r="D15" s="3" t="s">
        <v>27</v>
      </c>
      <c r="E15" s="3" t="s">
        <v>332</v>
      </c>
      <c r="F15" s="9">
        <v>43.28</v>
      </c>
      <c r="G15" s="9">
        <v>43.28</v>
      </c>
      <c r="H15" s="3" t="s">
        <v>26</v>
      </c>
      <c r="I15" s="3" t="s">
        <v>331</v>
      </c>
      <c r="J15" s="3">
        <v>5000</v>
      </c>
      <c r="K15" s="3">
        <v>2205</v>
      </c>
      <c r="L15" s="3">
        <v>457711267</v>
      </c>
      <c r="N15" s="8">
        <v>2205</v>
      </c>
    </row>
    <row r="16" spans="1:14" x14ac:dyDescent="0.3">
      <c r="A16" s="3" t="s">
        <v>40</v>
      </c>
      <c r="B16" s="3" t="s">
        <v>329</v>
      </c>
      <c r="C16" s="3"/>
      <c r="D16" s="3" t="s">
        <v>27</v>
      </c>
      <c r="E16" s="3" t="s">
        <v>333</v>
      </c>
      <c r="F16" s="9">
        <v>43.28</v>
      </c>
      <c r="G16" s="9">
        <v>43.28</v>
      </c>
      <c r="H16" s="3" t="s">
        <v>26</v>
      </c>
      <c r="I16" s="3" t="s">
        <v>331</v>
      </c>
      <c r="J16" s="3">
        <v>5000</v>
      </c>
      <c r="K16" s="3">
        <v>0</v>
      </c>
      <c r="L16" s="3">
        <v>457711267</v>
      </c>
      <c r="N16" s="8">
        <v>0</v>
      </c>
    </row>
    <row r="17" spans="1:14" x14ac:dyDescent="0.3">
      <c r="A17" s="3" t="s">
        <v>334</v>
      </c>
      <c r="B17" s="3" t="s">
        <v>329</v>
      </c>
      <c r="C17" s="3"/>
      <c r="D17" s="3" t="s">
        <v>27</v>
      </c>
      <c r="E17" s="3" t="s">
        <v>330</v>
      </c>
      <c r="F17" s="9">
        <v>43.24</v>
      </c>
      <c r="G17" s="9"/>
      <c r="H17" s="3" t="s">
        <v>26</v>
      </c>
      <c r="I17" s="3" t="s">
        <v>331</v>
      </c>
      <c r="J17" s="3"/>
      <c r="K17" s="3">
        <v>5000</v>
      </c>
      <c r="L17" s="3">
        <v>457711504</v>
      </c>
      <c r="N17" s="8">
        <v>5000</v>
      </c>
    </row>
    <row r="18" spans="1:14" x14ac:dyDescent="0.3">
      <c r="A18" s="3" t="s">
        <v>41</v>
      </c>
      <c r="B18" s="3" t="s">
        <v>329</v>
      </c>
      <c r="C18" s="3"/>
      <c r="D18" s="3" t="s">
        <v>27</v>
      </c>
      <c r="E18" s="3" t="s">
        <v>332</v>
      </c>
      <c r="F18" s="9">
        <v>43.24</v>
      </c>
      <c r="G18" s="9">
        <v>43.24</v>
      </c>
      <c r="H18" s="3" t="s">
        <v>26</v>
      </c>
      <c r="I18" s="3" t="s">
        <v>331</v>
      </c>
      <c r="J18" s="3">
        <v>5000</v>
      </c>
      <c r="K18" s="3">
        <v>4757</v>
      </c>
      <c r="L18" s="3">
        <v>457711504</v>
      </c>
      <c r="N18" s="8">
        <v>4757</v>
      </c>
    </row>
    <row r="19" spans="1:14" x14ac:dyDescent="0.3">
      <c r="A19" s="3" t="s">
        <v>42</v>
      </c>
      <c r="B19" s="3" t="s">
        <v>329</v>
      </c>
      <c r="C19" s="3"/>
      <c r="D19" s="3" t="s">
        <v>27</v>
      </c>
      <c r="E19" s="3" t="s">
        <v>332</v>
      </c>
      <c r="F19" s="9">
        <v>43.24</v>
      </c>
      <c r="G19" s="9">
        <v>43.24</v>
      </c>
      <c r="H19" s="3" t="s">
        <v>26</v>
      </c>
      <c r="I19" s="3" t="s">
        <v>331</v>
      </c>
      <c r="J19" s="3">
        <v>5000</v>
      </c>
      <c r="K19" s="3">
        <v>4226</v>
      </c>
      <c r="L19" s="3">
        <v>457711504</v>
      </c>
      <c r="N19" s="8">
        <v>4226</v>
      </c>
    </row>
    <row r="20" spans="1:14" x14ac:dyDescent="0.3">
      <c r="A20" s="3" t="s">
        <v>43</v>
      </c>
      <c r="B20" s="3" t="s">
        <v>329</v>
      </c>
      <c r="C20" s="3"/>
      <c r="D20" s="3" t="s">
        <v>27</v>
      </c>
      <c r="E20" s="3" t="s">
        <v>332</v>
      </c>
      <c r="F20" s="9">
        <v>43.24</v>
      </c>
      <c r="G20" s="9">
        <v>43.24</v>
      </c>
      <c r="H20" s="3" t="s">
        <v>26</v>
      </c>
      <c r="I20" s="3" t="s">
        <v>331</v>
      </c>
      <c r="J20" s="3">
        <v>5000</v>
      </c>
      <c r="K20" s="3">
        <v>3995</v>
      </c>
      <c r="L20" s="3">
        <v>457711504</v>
      </c>
      <c r="N20" s="8">
        <v>3995</v>
      </c>
    </row>
    <row r="21" spans="1:14" x14ac:dyDescent="0.3">
      <c r="A21" s="3" t="s">
        <v>44</v>
      </c>
      <c r="B21" s="3" t="s">
        <v>329</v>
      </c>
      <c r="C21" s="3"/>
      <c r="D21" s="3" t="s">
        <v>27</v>
      </c>
      <c r="E21" s="3" t="s">
        <v>332</v>
      </c>
      <c r="F21" s="9">
        <v>43.24</v>
      </c>
      <c r="G21" s="9">
        <v>43.24</v>
      </c>
      <c r="H21" s="3" t="s">
        <v>26</v>
      </c>
      <c r="I21" s="3" t="s">
        <v>331</v>
      </c>
      <c r="J21" s="3">
        <v>5000</v>
      </c>
      <c r="K21" s="3">
        <v>3638</v>
      </c>
      <c r="L21" s="3">
        <v>457711504</v>
      </c>
      <c r="N21" s="8">
        <v>3638</v>
      </c>
    </row>
    <row r="22" spans="1:14" x14ac:dyDescent="0.3">
      <c r="A22" s="3" t="s">
        <v>45</v>
      </c>
      <c r="B22" s="3" t="s">
        <v>329</v>
      </c>
      <c r="C22" s="3"/>
      <c r="D22" s="3" t="s">
        <v>27</v>
      </c>
      <c r="E22" s="3" t="s">
        <v>332</v>
      </c>
      <c r="F22" s="9">
        <v>43.24</v>
      </c>
      <c r="G22" s="9">
        <v>43.24</v>
      </c>
      <c r="H22" s="3" t="s">
        <v>26</v>
      </c>
      <c r="I22" s="3" t="s">
        <v>331</v>
      </c>
      <c r="J22" s="3">
        <v>5000</v>
      </c>
      <c r="K22" s="3">
        <v>3497</v>
      </c>
      <c r="L22" s="3">
        <v>457711504</v>
      </c>
      <c r="N22" s="8">
        <v>3497</v>
      </c>
    </row>
    <row r="23" spans="1:14" x14ac:dyDescent="0.3">
      <c r="A23" s="3" t="s">
        <v>46</v>
      </c>
      <c r="B23" s="3" t="s">
        <v>329</v>
      </c>
      <c r="C23" s="3"/>
      <c r="D23" s="3" t="s">
        <v>27</v>
      </c>
      <c r="E23" s="3" t="s">
        <v>332</v>
      </c>
      <c r="F23" s="9">
        <v>43.24</v>
      </c>
      <c r="G23" s="9">
        <v>43.24</v>
      </c>
      <c r="H23" s="3" t="s">
        <v>26</v>
      </c>
      <c r="I23" s="3" t="s">
        <v>331</v>
      </c>
      <c r="J23" s="3">
        <v>5000</v>
      </c>
      <c r="K23" s="3">
        <v>2996</v>
      </c>
      <c r="L23" s="3">
        <v>457711504</v>
      </c>
      <c r="N23" s="8">
        <v>2996</v>
      </c>
    </row>
    <row r="24" spans="1:14" x14ac:dyDescent="0.3">
      <c r="A24" s="3" t="s">
        <v>47</v>
      </c>
      <c r="B24" s="3" t="s">
        <v>329</v>
      </c>
      <c r="C24" s="3"/>
      <c r="D24" s="3" t="s">
        <v>27</v>
      </c>
      <c r="E24" s="3" t="s">
        <v>332</v>
      </c>
      <c r="F24" s="9">
        <v>43.24</v>
      </c>
      <c r="G24" s="9">
        <v>43.24</v>
      </c>
      <c r="H24" s="3" t="s">
        <v>26</v>
      </c>
      <c r="I24" s="3" t="s">
        <v>331</v>
      </c>
      <c r="J24" s="3">
        <v>5000</v>
      </c>
      <c r="K24" s="3">
        <v>2590</v>
      </c>
      <c r="L24" s="3">
        <v>457711504</v>
      </c>
      <c r="N24" s="8">
        <v>2590</v>
      </c>
    </row>
    <row r="25" spans="1:14" x14ac:dyDescent="0.3">
      <c r="A25" s="3" t="s">
        <v>48</v>
      </c>
      <c r="B25" s="3" t="s">
        <v>329</v>
      </c>
      <c r="C25" s="3"/>
      <c r="D25" s="3" t="s">
        <v>27</v>
      </c>
      <c r="E25" s="3" t="s">
        <v>332</v>
      </c>
      <c r="F25" s="9">
        <v>43.24</v>
      </c>
      <c r="G25" s="9">
        <v>43.24</v>
      </c>
      <c r="H25" s="3" t="s">
        <v>26</v>
      </c>
      <c r="I25" s="3" t="s">
        <v>331</v>
      </c>
      <c r="J25" s="3">
        <v>5000</v>
      </c>
      <c r="K25" s="3">
        <v>2495</v>
      </c>
      <c r="L25" s="3">
        <v>457711504</v>
      </c>
      <c r="N25" s="8">
        <v>2495</v>
      </c>
    </row>
    <row r="26" spans="1:14" x14ac:dyDescent="0.3">
      <c r="A26" s="3" t="s">
        <v>49</v>
      </c>
      <c r="B26" s="3" t="s">
        <v>329</v>
      </c>
      <c r="C26" s="3"/>
      <c r="D26" s="3" t="s">
        <v>27</v>
      </c>
      <c r="E26" s="3" t="s">
        <v>332</v>
      </c>
      <c r="F26" s="9">
        <v>43.24</v>
      </c>
      <c r="G26" s="9">
        <v>43.24</v>
      </c>
      <c r="H26" s="3" t="s">
        <v>26</v>
      </c>
      <c r="I26" s="3" t="s">
        <v>331</v>
      </c>
      <c r="J26" s="3">
        <v>5000</v>
      </c>
      <c r="K26" s="3">
        <v>1994</v>
      </c>
      <c r="L26" s="3">
        <v>457711504</v>
      </c>
      <c r="N26" s="8">
        <v>1994</v>
      </c>
    </row>
    <row r="27" spans="1:14" x14ac:dyDescent="0.3">
      <c r="A27" s="3" t="s">
        <v>50</v>
      </c>
      <c r="B27" s="3" t="s">
        <v>329</v>
      </c>
      <c r="C27" s="3"/>
      <c r="D27" s="3" t="s">
        <v>27</v>
      </c>
      <c r="E27" s="3" t="s">
        <v>332</v>
      </c>
      <c r="F27" s="9">
        <v>43.24</v>
      </c>
      <c r="G27" s="9">
        <v>43.24</v>
      </c>
      <c r="H27" s="3" t="s">
        <v>26</v>
      </c>
      <c r="I27" s="3" t="s">
        <v>331</v>
      </c>
      <c r="J27" s="3">
        <v>5000</v>
      </c>
      <c r="K27" s="3">
        <v>1493</v>
      </c>
      <c r="L27" s="3">
        <v>457711504</v>
      </c>
      <c r="N27" s="8">
        <v>1493</v>
      </c>
    </row>
    <row r="28" spans="1:14" x14ac:dyDescent="0.3">
      <c r="A28" s="3" t="s">
        <v>51</v>
      </c>
      <c r="B28" s="3" t="s">
        <v>329</v>
      </c>
      <c r="C28" s="3"/>
      <c r="D28" s="3" t="s">
        <v>27</v>
      </c>
      <c r="E28" s="3" t="s">
        <v>332</v>
      </c>
      <c r="F28" s="9">
        <v>43.24</v>
      </c>
      <c r="G28" s="9">
        <v>43.24</v>
      </c>
      <c r="H28" s="3" t="s">
        <v>26</v>
      </c>
      <c r="I28" s="3" t="s">
        <v>331</v>
      </c>
      <c r="J28" s="3">
        <v>5000</v>
      </c>
      <c r="K28" s="3">
        <v>1295</v>
      </c>
      <c r="L28" s="3">
        <v>457711504</v>
      </c>
      <c r="N28" s="8">
        <v>1295</v>
      </c>
    </row>
    <row r="29" spans="1:14" x14ac:dyDescent="0.3">
      <c r="A29" s="3" t="s">
        <v>52</v>
      </c>
      <c r="B29" s="3" t="s">
        <v>329</v>
      </c>
      <c r="C29" s="3"/>
      <c r="D29" s="3" t="s">
        <v>27</v>
      </c>
      <c r="E29" s="3" t="s">
        <v>332</v>
      </c>
      <c r="F29" s="9">
        <v>43.24</v>
      </c>
      <c r="G29" s="9">
        <v>43.24</v>
      </c>
      <c r="H29" s="3" t="s">
        <v>26</v>
      </c>
      <c r="I29" s="3" t="s">
        <v>331</v>
      </c>
      <c r="J29" s="3">
        <v>5000</v>
      </c>
      <c r="K29" s="3">
        <v>794</v>
      </c>
      <c r="L29" s="3">
        <v>457711504</v>
      </c>
      <c r="N29" s="8">
        <v>794</v>
      </c>
    </row>
    <row r="30" spans="1:14" x14ac:dyDescent="0.3">
      <c r="A30" s="3" t="s">
        <v>53</v>
      </c>
      <c r="B30" s="3" t="s">
        <v>329</v>
      </c>
      <c r="C30" s="3"/>
      <c r="D30" s="3" t="s">
        <v>27</v>
      </c>
      <c r="E30" s="3" t="s">
        <v>332</v>
      </c>
      <c r="F30" s="9">
        <v>43.24</v>
      </c>
      <c r="G30" s="9">
        <v>43.24</v>
      </c>
      <c r="H30" s="3" t="s">
        <v>26</v>
      </c>
      <c r="I30" s="3" t="s">
        <v>331</v>
      </c>
      <c r="J30" s="3">
        <v>5000</v>
      </c>
      <c r="K30" s="3">
        <v>774</v>
      </c>
      <c r="L30" s="3">
        <v>457711504</v>
      </c>
      <c r="N30" s="8">
        <v>774</v>
      </c>
    </row>
    <row r="31" spans="1:14" x14ac:dyDescent="0.3">
      <c r="A31" s="3" t="s">
        <v>54</v>
      </c>
      <c r="B31" s="3" t="s">
        <v>329</v>
      </c>
      <c r="C31" s="3"/>
      <c r="D31" s="3" t="s">
        <v>27</v>
      </c>
      <c r="E31" s="3" t="s">
        <v>332</v>
      </c>
      <c r="F31" s="9">
        <v>43.24</v>
      </c>
      <c r="G31" s="9">
        <v>43.24</v>
      </c>
      <c r="H31" s="3" t="s">
        <v>26</v>
      </c>
      <c r="I31" s="3" t="s">
        <v>331</v>
      </c>
      <c r="J31" s="3">
        <v>5000</v>
      </c>
      <c r="K31" s="3">
        <v>273</v>
      </c>
      <c r="L31" s="3">
        <v>457711504</v>
      </c>
      <c r="N31" s="8">
        <v>273</v>
      </c>
    </row>
    <row r="32" spans="1:14" x14ac:dyDescent="0.3">
      <c r="A32" s="3" t="s">
        <v>55</v>
      </c>
      <c r="B32" s="3" t="s">
        <v>329</v>
      </c>
      <c r="C32" s="3"/>
      <c r="D32" s="3" t="s">
        <v>27</v>
      </c>
      <c r="E32" s="3" t="s">
        <v>333</v>
      </c>
      <c r="F32" s="9">
        <v>43.24</v>
      </c>
      <c r="G32" s="9">
        <v>43.24</v>
      </c>
      <c r="H32" s="3" t="s">
        <v>26</v>
      </c>
      <c r="I32" s="3" t="s">
        <v>331</v>
      </c>
      <c r="J32" s="3">
        <v>5000</v>
      </c>
      <c r="K32" s="3">
        <v>0</v>
      </c>
      <c r="L32" s="3">
        <v>457711504</v>
      </c>
      <c r="N32" s="8">
        <v>0</v>
      </c>
    </row>
    <row r="33" spans="1:14" x14ac:dyDescent="0.3">
      <c r="A33" s="3" t="s">
        <v>335</v>
      </c>
      <c r="B33" s="3" t="s">
        <v>329</v>
      </c>
      <c r="C33" s="3"/>
      <c r="D33" s="3" t="s">
        <v>27</v>
      </c>
      <c r="E33" s="3" t="s">
        <v>330</v>
      </c>
      <c r="F33" s="9">
        <v>43.16</v>
      </c>
      <c r="G33" s="9"/>
      <c r="H33" s="3" t="s">
        <v>26</v>
      </c>
      <c r="I33" s="3" t="s">
        <v>331</v>
      </c>
      <c r="J33" s="3"/>
      <c r="K33" s="3">
        <v>5000</v>
      </c>
      <c r="L33" s="3">
        <v>457712621</v>
      </c>
      <c r="N33" s="8">
        <v>5000</v>
      </c>
    </row>
    <row r="34" spans="1:14" x14ac:dyDescent="0.3">
      <c r="A34" s="3" t="s">
        <v>56</v>
      </c>
      <c r="B34" s="3" t="s">
        <v>329</v>
      </c>
      <c r="C34" s="3"/>
      <c r="D34" s="3" t="s">
        <v>27</v>
      </c>
      <c r="E34" s="3" t="s">
        <v>332</v>
      </c>
      <c r="F34" s="9">
        <v>43.16</v>
      </c>
      <c r="G34" s="9">
        <v>43.16</v>
      </c>
      <c r="H34" s="3" t="s">
        <v>26</v>
      </c>
      <c r="I34" s="3" t="s">
        <v>331</v>
      </c>
      <c r="J34" s="3">
        <v>5000</v>
      </c>
      <c r="K34" s="3">
        <v>4499</v>
      </c>
      <c r="L34" s="3">
        <v>457712621</v>
      </c>
      <c r="N34" s="8">
        <v>4499</v>
      </c>
    </row>
    <row r="35" spans="1:14" x14ac:dyDescent="0.3">
      <c r="A35" s="3" t="s">
        <v>57</v>
      </c>
      <c r="B35" s="3" t="s">
        <v>329</v>
      </c>
      <c r="C35" s="3"/>
      <c r="D35" s="3" t="s">
        <v>27</v>
      </c>
      <c r="E35" s="3" t="s">
        <v>332</v>
      </c>
      <c r="F35" s="9">
        <v>43.16</v>
      </c>
      <c r="G35" s="9">
        <v>43.16</v>
      </c>
      <c r="H35" s="3" t="s">
        <v>26</v>
      </c>
      <c r="I35" s="3" t="s">
        <v>331</v>
      </c>
      <c r="J35" s="3">
        <v>5000</v>
      </c>
      <c r="K35" s="3">
        <v>4338</v>
      </c>
      <c r="L35" s="3">
        <v>457712621</v>
      </c>
      <c r="N35" s="8">
        <v>4338</v>
      </c>
    </row>
    <row r="36" spans="1:14" x14ac:dyDescent="0.3">
      <c r="A36" s="3" t="s">
        <v>58</v>
      </c>
      <c r="B36" s="3" t="s">
        <v>329</v>
      </c>
      <c r="C36" s="3"/>
      <c r="D36" s="3" t="s">
        <v>27</v>
      </c>
      <c r="E36" s="3" t="s">
        <v>332</v>
      </c>
      <c r="F36" s="9">
        <v>43.16</v>
      </c>
      <c r="G36" s="9">
        <v>43.16</v>
      </c>
      <c r="H36" s="3" t="s">
        <v>26</v>
      </c>
      <c r="I36" s="3" t="s">
        <v>331</v>
      </c>
      <c r="J36" s="3">
        <v>5000</v>
      </c>
      <c r="K36" s="3">
        <v>4177</v>
      </c>
      <c r="L36" s="3">
        <v>457712621</v>
      </c>
      <c r="N36" s="8">
        <v>4177</v>
      </c>
    </row>
    <row r="37" spans="1:14" x14ac:dyDescent="0.3">
      <c r="A37" s="3" t="s">
        <v>59</v>
      </c>
      <c r="B37" s="3" t="s">
        <v>329</v>
      </c>
      <c r="C37" s="3"/>
      <c r="D37" s="3" t="s">
        <v>27</v>
      </c>
      <c r="E37" s="3" t="s">
        <v>332</v>
      </c>
      <c r="F37" s="9">
        <v>43.16</v>
      </c>
      <c r="G37" s="9">
        <v>43.16</v>
      </c>
      <c r="H37" s="3" t="s">
        <v>26</v>
      </c>
      <c r="I37" s="3" t="s">
        <v>331</v>
      </c>
      <c r="J37" s="3">
        <v>5000</v>
      </c>
      <c r="K37" s="3">
        <v>3953</v>
      </c>
      <c r="L37" s="3">
        <v>457712621</v>
      </c>
      <c r="N37" s="8">
        <v>3953</v>
      </c>
    </row>
    <row r="38" spans="1:14" x14ac:dyDescent="0.3">
      <c r="A38" s="3" t="s">
        <v>60</v>
      </c>
      <c r="B38" s="3" t="s">
        <v>329</v>
      </c>
      <c r="C38" s="3"/>
      <c r="D38" s="3" t="s">
        <v>27</v>
      </c>
      <c r="E38" s="3" t="s">
        <v>332</v>
      </c>
      <c r="F38" s="9">
        <v>43.16</v>
      </c>
      <c r="G38" s="9">
        <v>43.16</v>
      </c>
      <c r="H38" s="3" t="s">
        <v>26</v>
      </c>
      <c r="I38" s="3" t="s">
        <v>331</v>
      </c>
      <c r="J38" s="3">
        <v>5000</v>
      </c>
      <c r="K38" s="3">
        <v>3897</v>
      </c>
      <c r="L38" s="3">
        <v>457712621</v>
      </c>
      <c r="N38" s="8">
        <v>3897</v>
      </c>
    </row>
    <row r="39" spans="1:14" x14ac:dyDescent="0.3">
      <c r="A39" s="3" t="s">
        <v>61</v>
      </c>
      <c r="B39" s="3" t="s">
        <v>329</v>
      </c>
      <c r="C39" s="3"/>
      <c r="D39" s="3" t="s">
        <v>27</v>
      </c>
      <c r="E39" s="3" t="s">
        <v>332</v>
      </c>
      <c r="F39" s="9">
        <v>43.16</v>
      </c>
      <c r="G39" s="9">
        <v>43.16</v>
      </c>
      <c r="H39" s="3" t="s">
        <v>26</v>
      </c>
      <c r="I39" s="3" t="s">
        <v>331</v>
      </c>
      <c r="J39" s="3">
        <v>5000</v>
      </c>
      <c r="K39" s="3">
        <v>3896</v>
      </c>
      <c r="L39" s="3">
        <v>457712621</v>
      </c>
      <c r="N39" s="8">
        <v>3896</v>
      </c>
    </row>
    <row r="40" spans="1:14" x14ac:dyDescent="0.3">
      <c r="A40" s="3" t="s">
        <v>62</v>
      </c>
      <c r="B40" s="3" t="s">
        <v>329</v>
      </c>
      <c r="C40" s="3"/>
      <c r="D40" s="3" t="s">
        <v>27</v>
      </c>
      <c r="E40" s="3" t="s">
        <v>332</v>
      </c>
      <c r="F40" s="9">
        <v>43.16</v>
      </c>
      <c r="G40" s="9">
        <v>43.16</v>
      </c>
      <c r="H40" s="3" t="s">
        <v>26</v>
      </c>
      <c r="I40" s="3" t="s">
        <v>331</v>
      </c>
      <c r="J40" s="3">
        <v>5000</v>
      </c>
      <c r="K40" s="3">
        <v>3717</v>
      </c>
      <c r="L40" s="3">
        <v>457712621</v>
      </c>
      <c r="N40" s="8">
        <v>3717</v>
      </c>
    </row>
    <row r="41" spans="1:14" x14ac:dyDescent="0.3">
      <c r="A41" s="3" t="s">
        <v>63</v>
      </c>
      <c r="B41" s="3" t="s">
        <v>329</v>
      </c>
      <c r="C41" s="3"/>
      <c r="D41" s="3" t="s">
        <v>27</v>
      </c>
      <c r="E41" s="3" t="s">
        <v>332</v>
      </c>
      <c r="F41" s="9">
        <v>43.16</v>
      </c>
      <c r="G41" s="9">
        <v>43.16</v>
      </c>
      <c r="H41" s="3" t="s">
        <v>26</v>
      </c>
      <c r="I41" s="3" t="s">
        <v>331</v>
      </c>
      <c r="J41" s="3">
        <v>5000</v>
      </c>
      <c r="K41" s="3">
        <v>3216</v>
      </c>
      <c r="L41" s="3">
        <v>457712621</v>
      </c>
      <c r="N41" s="8">
        <v>3216</v>
      </c>
    </row>
    <row r="42" spans="1:14" x14ac:dyDescent="0.3">
      <c r="A42" s="3" t="s">
        <v>64</v>
      </c>
      <c r="B42" s="3" t="s">
        <v>329</v>
      </c>
      <c r="C42" s="3"/>
      <c r="D42" s="3" t="s">
        <v>27</v>
      </c>
      <c r="E42" s="3" t="s">
        <v>332</v>
      </c>
      <c r="F42" s="9">
        <v>43.16</v>
      </c>
      <c r="G42" s="9">
        <v>43.16</v>
      </c>
      <c r="H42" s="3" t="s">
        <v>26</v>
      </c>
      <c r="I42" s="3" t="s">
        <v>331</v>
      </c>
      <c r="J42" s="3">
        <v>5000</v>
      </c>
      <c r="K42" s="3">
        <v>2887</v>
      </c>
      <c r="L42" s="3">
        <v>457712621</v>
      </c>
      <c r="N42" s="8">
        <v>2887</v>
      </c>
    </row>
    <row r="43" spans="1:14" x14ac:dyDescent="0.3">
      <c r="A43" s="3" t="s">
        <v>65</v>
      </c>
      <c r="B43" s="3" t="s">
        <v>329</v>
      </c>
      <c r="C43" s="3"/>
      <c r="D43" s="3" t="s">
        <v>27</v>
      </c>
      <c r="E43" s="3" t="s">
        <v>332</v>
      </c>
      <c r="F43" s="9">
        <v>43.16</v>
      </c>
      <c r="G43" s="9">
        <v>43.16</v>
      </c>
      <c r="H43" s="3" t="s">
        <v>26</v>
      </c>
      <c r="I43" s="3" t="s">
        <v>331</v>
      </c>
      <c r="J43" s="3">
        <v>5000</v>
      </c>
      <c r="K43" s="3">
        <v>2776</v>
      </c>
      <c r="L43" s="3">
        <v>457712621</v>
      </c>
      <c r="N43" s="8">
        <v>2776</v>
      </c>
    </row>
    <row r="44" spans="1:14" x14ac:dyDescent="0.3">
      <c r="A44" s="3" t="s">
        <v>66</v>
      </c>
      <c r="B44" s="3" t="s">
        <v>329</v>
      </c>
      <c r="C44" s="3"/>
      <c r="D44" s="3" t="s">
        <v>27</v>
      </c>
      <c r="E44" s="3" t="s">
        <v>332</v>
      </c>
      <c r="F44" s="9">
        <v>43.16</v>
      </c>
      <c r="G44" s="9">
        <v>43.16</v>
      </c>
      <c r="H44" s="3" t="s">
        <v>26</v>
      </c>
      <c r="I44" s="3" t="s">
        <v>331</v>
      </c>
      <c r="J44" s="3">
        <v>5000</v>
      </c>
      <c r="K44" s="3">
        <v>2556</v>
      </c>
      <c r="L44" s="3">
        <v>457712621</v>
      </c>
      <c r="N44" s="8">
        <v>2556</v>
      </c>
    </row>
    <row r="45" spans="1:14" x14ac:dyDescent="0.3">
      <c r="A45" s="3" t="s">
        <v>67</v>
      </c>
      <c r="B45" s="3" t="s">
        <v>329</v>
      </c>
      <c r="C45" s="3"/>
      <c r="D45" s="3" t="s">
        <v>27</v>
      </c>
      <c r="E45" s="3" t="s">
        <v>332</v>
      </c>
      <c r="F45" s="9">
        <v>43.16</v>
      </c>
      <c r="G45" s="9">
        <v>43.16</v>
      </c>
      <c r="H45" s="3" t="s">
        <v>26</v>
      </c>
      <c r="I45" s="3" t="s">
        <v>331</v>
      </c>
      <c r="J45" s="3">
        <v>5000</v>
      </c>
      <c r="K45" s="3">
        <v>2325</v>
      </c>
      <c r="L45" s="3">
        <v>457712621</v>
      </c>
      <c r="N45" s="8">
        <v>2325</v>
      </c>
    </row>
    <row r="46" spans="1:14" x14ac:dyDescent="0.3">
      <c r="A46" s="3" t="s">
        <v>68</v>
      </c>
      <c r="B46" s="3" t="s">
        <v>329</v>
      </c>
      <c r="C46" s="3"/>
      <c r="D46" s="3" t="s">
        <v>27</v>
      </c>
      <c r="E46" s="3" t="s">
        <v>333</v>
      </c>
      <c r="F46" s="9">
        <v>43.16</v>
      </c>
      <c r="G46" s="9">
        <v>43.16</v>
      </c>
      <c r="H46" s="3" t="s">
        <v>26</v>
      </c>
      <c r="I46" s="3" t="s">
        <v>331</v>
      </c>
      <c r="J46" s="3">
        <v>5000</v>
      </c>
      <c r="K46" s="3">
        <v>0</v>
      </c>
      <c r="L46" s="3">
        <v>457712621</v>
      </c>
      <c r="N46" s="8">
        <v>0</v>
      </c>
    </row>
    <row r="47" spans="1:14" x14ac:dyDescent="0.3">
      <c r="A47" s="3" t="s">
        <v>336</v>
      </c>
      <c r="B47" s="3" t="s">
        <v>329</v>
      </c>
      <c r="C47" s="3"/>
      <c r="D47" s="3" t="s">
        <v>27</v>
      </c>
      <c r="E47" s="3" t="s">
        <v>330</v>
      </c>
      <c r="F47" s="9">
        <v>43.1</v>
      </c>
      <c r="G47" s="9"/>
      <c r="H47" s="3" t="s">
        <v>26</v>
      </c>
      <c r="I47" s="3" t="s">
        <v>331</v>
      </c>
      <c r="J47" s="3"/>
      <c r="K47" s="3">
        <v>5000</v>
      </c>
      <c r="L47" s="3">
        <v>457713219</v>
      </c>
      <c r="N47" s="8">
        <v>5000</v>
      </c>
    </row>
    <row r="48" spans="1:14" x14ac:dyDescent="0.3">
      <c r="A48" s="3" t="s">
        <v>337</v>
      </c>
      <c r="B48" s="3" t="s">
        <v>329</v>
      </c>
      <c r="C48" s="3"/>
      <c r="D48" s="3" t="s">
        <v>27</v>
      </c>
      <c r="E48" s="3" t="s">
        <v>338</v>
      </c>
      <c r="F48" s="9">
        <v>43.08</v>
      </c>
      <c r="G48" s="9"/>
      <c r="H48" s="3" t="s">
        <v>26</v>
      </c>
      <c r="I48" s="3" t="s">
        <v>331</v>
      </c>
      <c r="J48" s="3"/>
      <c r="K48" s="3">
        <v>5000</v>
      </c>
      <c r="L48" s="3">
        <v>457713219</v>
      </c>
      <c r="N48" s="8">
        <v>5000</v>
      </c>
    </row>
    <row r="49" spans="1:14" x14ac:dyDescent="0.3">
      <c r="A49" s="3" t="s">
        <v>339</v>
      </c>
      <c r="B49" s="3" t="s">
        <v>329</v>
      </c>
      <c r="C49" s="3"/>
      <c r="D49" s="3" t="s">
        <v>27</v>
      </c>
      <c r="E49" s="3" t="s">
        <v>340</v>
      </c>
      <c r="F49" s="9">
        <v>43.08</v>
      </c>
      <c r="G49" s="9"/>
      <c r="H49" s="3" t="s">
        <v>26</v>
      </c>
      <c r="I49" s="3" t="s">
        <v>331</v>
      </c>
      <c r="J49" s="3"/>
      <c r="K49" s="3">
        <v>0</v>
      </c>
      <c r="L49" s="3">
        <v>457713219</v>
      </c>
      <c r="N49" s="8">
        <v>0</v>
      </c>
    </row>
    <row r="50" spans="1:14" x14ac:dyDescent="0.3">
      <c r="A50" s="3" t="s">
        <v>341</v>
      </c>
      <c r="B50" s="3" t="s">
        <v>329</v>
      </c>
      <c r="C50" s="3"/>
      <c r="D50" s="3" t="s">
        <v>27</v>
      </c>
      <c r="E50" s="3" t="s">
        <v>330</v>
      </c>
      <c r="F50" s="9">
        <v>43.2</v>
      </c>
      <c r="G50" s="9"/>
      <c r="H50" s="3" t="s">
        <v>26</v>
      </c>
      <c r="I50" s="3" t="s">
        <v>331</v>
      </c>
      <c r="J50" s="3"/>
      <c r="K50" s="3">
        <v>5000</v>
      </c>
      <c r="L50" s="3">
        <v>457713585</v>
      </c>
      <c r="N50" s="8">
        <v>5000</v>
      </c>
    </row>
    <row r="51" spans="1:14" x14ac:dyDescent="0.3">
      <c r="A51" s="3" t="s">
        <v>69</v>
      </c>
      <c r="B51" s="3" t="s">
        <v>329</v>
      </c>
      <c r="C51" s="3"/>
      <c r="D51" s="3" t="s">
        <v>27</v>
      </c>
      <c r="E51" s="3" t="s">
        <v>332</v>
      </c>
      <c r="F51" s="9">
        <v>43.2</v>
      </c>
      <c r="G51" s="9">
        <v>43.2</v>
      </c>
      <c r="H51" s="3" t="s">
        <v>26</v>
      </c>
      <c r="I51" s="3" t="s">
        <v>331</v>
      </c>
      <c r="J51" s="3">
        <v>5000</v>
      </c>
      <c r="K51" s="3">
        <v>4499</v>
      </c>
      <c r="L51" s="3">
        <v>457713585</v>
      </c>
      <c r="N51" s="8">
        <v>4499</v>
      </c>
    </row>
    <row r="52" spans="1:14" x14ac:dyDescent="0.3">
      <c r="A52" s="3" t="s">
        <v>70</v>
      </c>
      <c r="B52" s="3" t="s">
        <v>329</v>
      </c>
      <c r="C52" s="3"/>
      <c r="D52" s="3" t="s">
        <v>27</v>
      </c>
      <c r="E52" s="3" t="s">
        <v>332</v>
      </c>
      <c r="F52" s="9">
        <v>43.2</v>
      </c>
      <c r="G52" s="9">
        <v>43.2</v>
      </c>
      <c r="H52" s="3" t="s">
        <v>26</v>
      </c>
      <c r="I52" s="3" t="s">
        <v>331</v>
      </c>
      <c r="J52" s="3">
        <v>5000</v>
      </c>
      <c r="K52" s="3">
        <v>3998</v>
      </c>
      <c r="L52" s="3">
        <v>457713585</v>
      </c>
      <c r="N52" s="8">
        <v>3998</v>
      </c>
    </row>
    <row r="53" spans="1:14" x14ac:dyDescent="0.3">
      <c r="A53" s="3" t="s">
        <v>71</v>
      </c>
      <c r="B53" s="3" t="s">
        <v>329</v>
      </c>
      <c r="C53" s="3"/>
      <c r="D53" s="3" t="s">
        <v>27</v>
      </c>
      <c r="E53" s="3" t="s">
        <v>332</v>
      </c>
      <c r="F53" s="9">
        <v>43.2</v>
      </c>
      <c r="G53" s="9">
        <v>43.2</v>
      </c>
      <c r="H53" s="3" t="s">
        <v>26</v>
      </c>
      <c r="I53" s="3" t="s">
        <v>331</v>
      </c>
      <c r="J53" s="3">
        <v>5000</v>
      </c>
      <c r="K53" s="3">
        <v>3497</v>
      </c>
      <c r="L53" s="3">
        <v>457713585</v>
      </c>
      <c r="N53" s="8">
        <v>3497</v>
      </c>
    </row>
    <row r="54" spans="1:14" x14ac:dyDescent="0.3">
      <c r="A54" s="3" t="s">
        <v>72</v>
      </c>
      <c r="B54" s="3" t="s">
        <v>329</v>
      </c>
      <c r="C54" s="3"/>
      <c r="D54" s="3" t="s">
        <v>27</v>
      </c>
      <c r="E54" s="3" t="s">
        <v>332</v>
      </c>
      <c r="F54" s="9">
        <v>43.2</v>
      </c>
      <c r="G54" s="9">
        <v>43.2</v>
      </c>
      <c r="H54" s="3" t="s">
        <v>26</v>
      </c>
      <c r="I54" s="3" t="s">
        <v>331</v>
      </c>
      <c r="J54" s="3">
        <v>5000</v>
      </c>
      <c r="K54" s="3">
        <v>2996</v>
      </c>
      <c r="L54" s="3">
        <v>457713585</v>
      </c>
      <c r="N54" s="8">
        <v>2996</v>
      </c>
    </row>
    <row r="55" spans="1:14" x14ac:dyDescent="0.3">
      <c r="A55" s="3" t="s">
        <v>73</v>
      </c>
      <c r="B55" s="3" t="s">
        <v>329</v>
      </c>
      <c r="C55" s="3"/>
      <c r="D55" s="3" t="s">
        <v>27</v>
      </c>
      <c r="E55" s="3" t="s">
        <v>332</v>
      </c>
      <c r="F55" s="9">
        <v>43.2</v>
      </c>
      <c r="G55" s="9">
        <v>43.2</v>
      </c>
      <c r="H55" s="3" t="s">
        <v>26</v>
      </c>
      <c r="I55" s="3" t="s">
        <v>331</v>
      </c>
      <c r="J55" s="3">
        <v>5000</v>
      </c>
      <c r="K55" s="3">
        <v>2495</v>
      </c>
      <c r="L55" s="3">
        <v>457713585</v>
      </c>
      <c r="N55" s="8">
        <v>2495</v>
      </c>
    </row>
    <row r="56" spans="1:14" x14ac:dyDescent="0.3">
      <c r="A56" s="3" t="s">
        <v>74</v>
      </c>
      <c r="B56" s="3" t="s">
        <v>329</v>
      </c>
      <c r="C56" s="3"/>
      <c r="D56" s="3" t="s">
        <v>27</v>
      </c>
      <c r="E56" s="3" t="s">
        <v>332</v>
      </c>
      <c r="F56" s="9">
        <v>43.2</v>
      </c>
      <c r="G56" s="9">
        <v>43.2</v>
      </c>
      <c r="H56" s="3" t="s">
        <v>26</v>
      </c>
      <c r="I56" s="3" t="s">
        <v>331</v>
      </c>
      <c r="J56" s="3">
        <v>5000</v>
      </c>
      <c r="K56" s="3">
        <v>2489</v>
      </c>
      <c r="L56" s="3">
        <v>457713585</v>
      </c>
      <c r="N56" s="8">
        <v>2489</v>
      </c>
    </row>
    <row r="57" spans="1:14" x14ac:dyDescent="0.3">
      <c r="A57" s="3" t="s">
        <v>75</v>
      </c>
      <c r="B57" s="3" t="s">
        <v>329</v>
      </c>
      <c r="C57" s="3"/>
      <c r="D57" s="3" t="s">
        <v>27</v>
      </c>
      <c r="E57" s="3" t="s">
        <v>332</v>
      </c>
      <c r="F57" s="9">
        <v>43.2</v>
      </c>
      <c r="G57" s="9">
        <v>43.2</v>
      </c>
      <c r="H57" s="3" t="s">
        <v>26</v>
      </c>
      <c r="I57" s="3" t="s">
        <v>331</v>
      </c>
      <c r="J57" s="3">
        <v>5000</v>
      </c>
      <c r="K57" s="3">
        <v>2487</v>
      </c>
      <c r="L57" s="3">
        <v>457713585</v>
      </c>
      <c r="N57" s="8">
        <v>2487</v>
      </c>
    </row>
    <row r="58" spans="1:14" x14ac:dyDescent="0.3">
      <c r="A58" s="3" t="s">
        <v>76</v>
      </c>
      <c r="B58" s="3" t="s">
        <v>329</v>
      </c>
      <c r="C58" s="3"/>
      <c r="D58" s="3" t="s">
        <v>27</v>
      </c>
      <c r="E58" s="3" t="s">
        <v>332</v>
      </c>
      <c r="F58" s="9">
        <v>43.2</v>
      </c>
      <c r="G58" s="9">
        <v>43.2</v>
      </c>
      <c r="H58" s="3" t="s">
        <v>26</v>
      </c>
      <c r="I58" s="3" t="s">
        <v>331</v>
      </c>
      <c r="J58" s="3">
        <v>5000</v>
      </c>
      <c r="K58" s="3">
        <v>2485</v>
      </c>
      <c r="L58" s="3">
        <v>457713585</v>
      </c>
      <c r="N58" s="8">
        <v>2485</v>
      </c>
    </row>
    <row r="59" spans="1:14" x14ac:dyDescent="0.3">
      <c r="A59" s="3" t="s">
        <v>77</v>
      </c>
      <c r="B59" s="3" t="s">
        <v>329</v>
      </c>
      <c r="C59" s="3"/>
      <c r="D59" s="3" t="s">
        <v>27</v>
      </c>
      <c r="E59" s="3" t="s">
        <v>332</v>
      </c>
      <c r="F59" s="9">
        <v>43.2</v>
      </c>
      <c r="G59" s="9">
        <v>43.2</v>
      </c>
      <c r="H59" s="3" t="s">
        <v>26</v>
      </c>
      <c r="I59" s="3" t="s">
        <v>331</v>
      </c>
      <c r="J59" s="3">
        <v>5000</v>
      </c>
      <c r="K59" s="3">
        <v>2467</v>
      </c>
      <c r="L59" s="3">
        <v>457713585</v>
      </c>
      <c r="N59" s="8">
        <v>2467</v>
      </c>
    </row>
    <row r="60" spans="1:14" x14ac:dyDescent="0.3">
      <c r="A60" s="3" t="s">
        <v>78</v>
      </c>
      <c r="B60" s="3" t="s">
        <v>329</v>
      </c>
      <c r="C60" s="3"/>
      <c r="D60" s="3" t="s">
        <v>27</v>
      </c>
      <c r="E60" s="3" t="s">
        <v>332</v>
      </c>
      <c r="F60" s="9">
        <v>43.2</v>
      </c>
      <c r="G60" s="9">
        <v>43.2</v>
      </c>
      <c r="H60" s="3" t="s">
        <v>26</v>
      </c>
      <c r="I60" s="3" t="s">
        <v>331</v>
      </c>
      <c r="J60" s="3">
        <v>5000</v>
      </c>
      <c r="K60" s="3">
        <v>2457</v>
      </c>
      <c r="L60" s="3">
        <v>457713585</v>
      </c>
      <c r="N60" s="8">
        <v>2457</v>
      </c>
    </row>
    <row r="61" spans="1:14" x14ac:dyDescent="0.3">
      <c r="A61" s="3" t="s">
        <v>79</v>
      </c>
      <c r="B61" s="3" t="s">
        <v>329</v>
      </c>
      <c r="C61" s="3"/>
      <c r="D61" s="3" t="s">
        <v>27</v>
      </c>
      <c r="E61" s="3" t="s">
        <v>332</v>
      </c>
      <c r="F61" s="9">
        <v>43.2</v>
      </c>
      <c r="G61" s="9">
        <v>43.2</v>
      </c>
      <c r="H61" s="3" t="s">
        <v>26</v>
      </c>
      <c r="I61" s="3" t="s">
        <v>331</v>
      </c>
      <c r="J61" s="3">
        <v>5000</v>
      </c>
      <c r="K61" s="3">
        <v>2443</v>
      </c>
      <c r="L61" s="3">
        <v>457713585</v>
      </c>
      <c r="N61" s="8">
        <v>2443</v>
      </c>
    </row>
    <row r="62" spans="1:14" x14ac:dyDescent="0.3">
      <c r="A62" s="3" t="s">
        <v>80</v>
      </c>
      <c r="B62" s="3" t="s">
        <v>329</v>
      </c>
      <c r="C62" s="3"/>
      <c r="D62" s="3" t="s">
        <v>27</v>
      </c>
      <c r="E62" s="3" t="s">
        <v>332</v>
      </c>
      <c r="F62" s="9">
        <v>43.2</v>
      </c>
      <c r="G62" s="9">
        <v>43.2</v>
      </c>
      <c r="H62" s="3" t="s">
        <v>26</v>
      </c>
      <c r="I62" s="3" t="s">
        <v>331</v>
      </c>
      <c r="J62" s="3">
        <v>5000</v>
      </c>
      <c r="K62" s="3">
        <v>1994</v>
      </c>
      <c r="L62" s="3">
        <v>457713585</v>
      </c>
      <c r="N62" s="8">
        <v>1994</v>
      </c>
    </row>
    <row r="63" spans="1:14" x14ac:dyDescent="0.3">
      <c r="A63" s="3" t="s">
        <v>81</v>
      </c>
      <c r="B63" s="3" t="s">
        <v>329</v>
      </c>
      <c r="C63" s="3"/>
      <c r="D63" s="3" t="s">
        <v>27</v>
      </c>
      <c r="E63" s="3" t="s">
        <v>332</v>
      </c>
      <c r="F63" s="9">
        <v>43.2</v>
      </c>
      <c r="G63" s="9">
        <v>43.2</v>
      </c>
      <c r="H63" s="3" t="s">
        <v>26</v>
      </c>
      <c r="I63" s="3" t="s">
        <v>331</v>
      </c>
      <c r="J63" s="3">
        <v>5000</v>
      </c>
      <c r="K63" s="3">
        <v>1493</v>
      </c>
      <c r="L63" s="3">
        <v>457713585</v>
      </c>
      <c r="N63" s="8">
        <v>1493</v>
      </c>
    </row>
    <row r="64" spans="1:14" x14ac:dyDescent="0.3">
      <c r="A64" s="3" t="s">
        <v>82</v>
      </c>
      <c r="B64" s="3" t="s">
        <v>329</v>
      </c>
      <c r="C64" s="3"/>
      <c r="D64" s="3" t="s">
        <v>27</v>
      </c>
      <c r="E64" s="3" t="s">
        <v>332</v>
      </c>
      <c r="F64" s="9">
        <v>43.2</v>
      </c>
      <c r="G64" s="9">
        <v>43.2</v>
      </c>
      <c r="H64" s="3" t="s">
        <v>26</v>
      </c>
      <c r="I64" s="3" t="s">
        <v>331</v>
      </c>
      <c r="J64" s="3">
        <v>5000</v>
      </c>
      <c r="K64" s="3">
        <v>1461</v>
      </c>
      <c r="L64" s="3">
        <v>457713585</v>
      </c>
      <c r="N64" s="8">
        <v>1461</v>
      </c>
    </row>
    <row r="65" spans="1:14" x14ac:dyDescent="0.3">
      <c r="A65" s="3" t="s">
        <v>83</v>
      </c>
      <c r="B65" s="3" t="s">
        <v>329</v>
      </c>
      <c r="C65" s="3"/>
      <c r="D65" s="3" t="s">
        <v>27</v>
      </c>
      <c r="E65" s="3" t="s">
        <v>332</v>
      </c>
      <c r="F65" s="9">
        <v>43.2</v>
      </c>
      <c r="G65" s="9">
        <v>43.2</v>
      </c>
      <c r="H65" s="3" t="s">
        <v>26</v>
      </c>
      <c r="I65" s="3" t="s">
        <v>331</v>
      </c>
      <c r="J65" s="3">
        <v>5000</v>
      </c>
      <c r="K65" s="3">
        <v>1455</v>
      </c>
      <c r="L65" s="3">
        <v>457713585</v>
      </c>
      <c r="N65" s="8">
        <v>1455</v>
      </c>
    </row>
    <row r="66" spans="1:14" x14ac:dyDescent="0.3">
      <c r="A66" s="3" t="s">
        <v>84</v>
      </c>
      <c r="B66" s="3" t="s">
        <v>329</v>
      </c>
      <c r="C66" s="3"/>
      <c r="D66" s="3" t="s">
        <v>27</v>
      </c>
      <c r="E66" s="3" t="s">
        <v>332</v>
      </c>
      <c r="F66" s="9">
        <v>43.2</v>
      </c>
      <c r="G66" s="9">
        <v>43.2</v>
      </c>
      <c r="H66" s="3" t="s">
        <v>26</v>
      </c>
      <c r="I66" s="3" t="s">
        <v>331</v>
      </c>
      <c r="J66" s="3">
        <v>5000</v>
      </c>
      <c r="K66" s="3">
        <v>954</v>
      </c>
      <c r="L66" s="3">
        <v>457713585</v>
      </c>
      <c r="N66" s="8">
        <v>954</v>
      </c>
    </row>
    <row r="67" spans="1:14" x14ac:dyDescent="0.3">
      <c r="A67" s="3" t="s">
        <v>85</v>
      </c>
      <c r="B67" s="3" t="s">
        <v>329</v>
      </c>
      <c r="C67" s="3"/>
      <c r="D67" s="3" t="s">
        <v>27</v>
      </c>
      <c r="E67" s="3" t="s">
        <v>332</v>
      </c>
      <c r="F67" s="9">
        <v>43.2</v>
      </c>
      <c r="G67" s="9">
        <v>43.2</v>
      </c>
      <c r="H67" s="3" t="s">
        <v>26</v>
      </c>
      <c r="I67" s="3" t="s">
        <v>331</v>
      </c>
      <c r="J67" s="3">
        <v>5000</v>
      </c>
      <c r="K67" s="3">
        <v>910</v>
      </c>
      <c r="L67" s="3">
        <v>457713585</v>
      </c>
      <c r="N67" s="8">
        <v>910</v>
      </c>
    </row>
    <row r="68" spans="1:14" x14ac:dyDescent="0.3">
      <c r="A68" s="3" t="s">
        <v>86</v>
      </c>
      <c r="B68" s="3" t="s">
        <v>329</v>
      </c>
      <c r="C68" s="3"/>
      <c r="D68" s="3" t="s">
        <v>27</v>
      </c>
      <c r="E68" s="3" t="s">
        <v>332</v>
      </c>
      <c r="F68" s="9">
        <v>43.2</v>
      </c>
      <c r="G68" s="9">
        <v>43.2</v>
      </c>
      <c r="H68" s="3" t="s">
        <v>26</v>
      </c>
      <c r="I68" s="3" t="s">
        <v>331</v>
      </c>
      <c r="J68" s="3">
        <v>5000</v>
      </c>
      <c r="K68" s="3">
        <v>447</v>
      </c>
      <c r="L68" s="3">
        <v>457713585</v>
      </c>
      <c r="N68" s="8">
        <v>447</v>
      </c>
    </row>
    <row r="69" spans="1:14" x14ac:dyDescent="0.3">
      <c r="A69" s="3" t="s">
        <v>87</v>
      </c>
      <c r="B69" s="3" t="s">
        <v>329</v>
      </c>
      <c r="C69" s="3"/>
      <c r="D69" s="3" t="s">
        <v>27</v>
      </c>
      <c r="E69" s="3" t="s">
        <v>332</v>
      </c>
      <c r="F69" s="9">
        <v>43.2</v>
      </c>
      <c r="G69" s="9">
        <v>43.2</v>
      </c>
      <c r="H69" s="3" t="s">
        <v>26</v>
      </c>
      <c r="I69" s="3" t="s">
        <v>331</v>
      </c>
      <c r="J69" s="3">
        <v>5000</v>
      </c>
      <c r="K69" s="3">
        <v>28</v>
      </c>
      <c r="L69" s="3">
        <v>457713585</v>
      </c>
      <c r="N69" s="8">
        <v>28</v>
      </c>
    </row>
    <row r="70" spans="1:14" x14ac:dyDescent="0.3">
      <c r="A70" s="3" t="s">
        <v>88</v>
      </c>
      <c r="B70" s="3" t="s">
        <v>329</v>
      </c>
      <c r="C70" s="3"/>
      <c r="D70" s="3" t="s">
        <v>27</v>
      </c>
      <c r="E70" s="3" t="s">
        <v>333</v>
      </c>
      <c r="F70" s="9">
        <v>43.2</v>
      </c>
      <c r="G70" s="9">
        <v>43.2</v>
      </c>
      <c r="H70" s="3" t="s">
        <v>26</v>
      </c>
      <c r="I70" s="3" t="s">
        <v>331</v>
      </c>
      <c r="J70" s="3">
        <v>5000</v>
      </c>
      <c r="K70" s="3">
        <v>0</v>
      </c>
      <c r="L70" s="3">
        <v>457713585</v>
      </c>
      <c r="N70" s="8">
        <v>0</v>
      </c>
    </row>
    <row r="71" spans="1:14" x14ac:dyDescent="0.3">
      <c r="A71" s="3" t="s">
        <v>342</v>
      </c>
      <c r="B71" s="3" t="s">
        <v>329</v>
      </c>
      <c r="C71" s="3"/>
      <c r="D71" s="3" t="s">
        <v>27</v>
      </c>
      <c r="E71" s="3" t="s">
        <v>330</v>
      </c>
      <c r="F71" s="9">
        <v>43.12</v>
      </c>
      <c r="G71" s="9"/>
      <c r="H71" s="3" t="s">
        <v>26</v>
      </c>
      <c r="I71" s="3" t="s">
        <v>331</v>
      </c>
      <c r="J71" s="3"/>
      <c r="K71" s="3">
        <v>5000</v>
      </c>
      <c r="L71" s="3">
        <v>457719739</v>
      </c>
      <c r="N71" s="8">
        <v>5000</v>
      </c>
    </row>
    <row r="72" spans="1:14" x14ac:dyDescent="0.3">
      <c r="A72" s="3" t="s">
        <v>343</v>
      </c>
      <c r="B72" s="3" t="s">
        <v>329</v>
      </c>
      <c r="C72" s="3"/>
      <c r="D72" s="3" t="s">
        <v>27</v>
      </c>
      <c r="E72" s="3" t="s">
        <v>338</v>
      </c>
      <c r="F72" s="9">
        <v>43.04</v>
      </c>
      <c r="G72" s="9"/>
      <c r="H72" s="3" t="s">
        <v>26</v>
      </c>
      <c r="I72" s="3" t="s">
        <v>331</v>
      </c>
      <c r="J72" s="3"/>
      <c r="K72" s="3">
        <v>5000</v>
      </c>
      <c r="L72" s="3">
        <v>457719739</v>
      </c>
      <c r="N72" s="8">
        <v>5000</v>
      </c>
    </row>
    <row r="73" spans="1:14" x14ac:dyDescent="0.3">
      <c r="A73" s="3" t="s">
        <v>344</v>
      </c>
      <c r="B73" s="3" t="s">
        <v>329</v>
      </c>
      <c r="C73" s="3"/>
      <c r="D73" s="3" t="s">
        <v>27</v>
      </c>
      <c r="E73" s="3" t="s">
        <v>340</v>
      </c>
      <c r="F73" s="9">
        <v>43.04</v>
      </c>
      <c r="G73" s="9"/>
      <c r="H73" s="3" t="s">
        <v>26</v>
      </c>
      <c r="I73" s="3" t="s">
        <v>331</v>
      </c>
      <c r="J73" s="3"/>
      <c r="K73" s="3">
        <v>0</v>
      </c>
      <c r="L73" s="3">
        <v>457719739</v>
      </c>
      <c r="N73" s="8">
        <v>0</v>
      </c>
    </row>
    <row r="74" spans="1:14" x14ac:dyDescent="0.3">
      <c r="A74" s="3" t="s">
        <v>345</v>
      </c>
      <c r="B74" s="3" t="s">
        <v>329</v>
      </c>
      <c r="C74" s="3"/>
      <c r="D74" s="3" t="s">
        <v>27</v>
      </c>
      <c r="E74" s="3" t="s">
        <v>330</v>
      </c>
      <c r="F74" s="9">
        <v>43.14</v>
      </c>
      <c r="G74" s="9"/>
      <c r="H74" s="3" t="s">
        <v>26</v>
      </c>
      <c r="I74" s="3" t="s">
        <v>331</v>
      </c>
      <c r="J74" s="3"/>
      <c r="K74" s="3">
        <v>5000</v>
      </c>
      <c r="L74" s="3">
        <v>457721309</v>
      </c>
      <c r="N74" s="8">
        <v>5000</v>
      </c>
    </row>
    <row r="75" spans="1:14" x14ac:dyDescent="0.3">
      <c r="A75" s="3" t="s">
        <v>89</v>
      </c>
      <c r="B75" s="3" t="s">
        <v>329</v>
      </c>
      <c r="C75" s="3"/>
      <c r="D75" s="3" t="s">
        <v>27</v>
      </c>
      <c r="E75" s="3" t="s">
        <v>332</v>
      </c>
      <c r="F75" s="9">
        <v>43.14</v>
      </c>
      <c r="G75" s="9">
        <v>43.14</v>
      </c>
      <c r="H75" s="3" t="s">
        <v>26</v>
      </c>
      <c r="I75" s="3" t="s">
        <v>331</v>
      </c>
      <c r="J75" s="3">
        <v>5000</v>
      </c>
      <c r="K75" s="3">
        <v>4972</v>
      </c>
      <c r="L75" s="3">
        <v>457721309</v>
      </c>
      <c r="N75" s="8">
        <v>4972</v>
      </c>
    </row>
    <row r="76" spans="1:14" x14ac:dyDescent="0.3">
      <c r="A76" s="3" t="s">
        <v>90</v>
      </c>
      <c r="B76" s="3" t="s">
        <v>329</v>
      </c>
      <c r="C76" s="3"/>
      <c r="D76" s="3" t="s">
        <v>27</v>
      </c>
      <c r="E76" s="3" t="s">
        <v>332</v>
      </c>
      <c r="F76" s="9">
        <v>43.14</v>
      </c>
      <c r="G76" s="9">
        <v>43.14</v>
      </c>
      <c r="H76" s="3" t="s">
        <v>26</v>
      </c>
      <c r="I76" s="3" t="s">
        <v>331</v>
      </c>
      <c r="J76" s="3">
        <v>5000</v>
      </c>
      <c r="K76" s="3">
        <v>4499</v>
      </c>
      <c r="L76" s="3">
        <v>457721309</v>
      </c>
      <c r="N76" s="8">
        <v>4499</v>
      </c>
    </row>
    <row r="77" spans="1:14" x14ac:dyDescent="0.3">
      <c r="A77" s="3" t="s">
        <v>91</v>
      </c>
      <c r="B77" s="3" t="s">
        <v>329</v>
      </c>
      <c r="C77" s="3"/>
      <c r="D77" s="3" t="s">
        <v>27</v>
      </c>
      <c r="E77" s="3" t="s">
        <v>332</v>
      </c>
      <c r="F77" s="9">
        <v>43.14</v>
      </c>
      <c r="G77" s="9">
        <v>43.14</v>
      </c>
      <c r="H77" s="3" t="s">
        <v>26</v>
      </c>
      <c r="I77" s="3" t="s">
        <v>331</v>
      </c>
      <c r="J77" s="3">
        <v>5000</v>
      </c>
      <c r="K77" s="3">
        <v>3998</v>
      </c>
      <c r="L77" s="3">
        <v>457721309</v>
      </c>
      <c r="N77" s="8">
        <v>3998</v>
      </c>
    </row>
    <row r="78" spans="1:14" x14ac:dyDescent="0.3">
      <c r="A78" s="3" t="s">
        <v>92</v>
      </c>
      <c r="B78" s="3" t="s">
        <v>329</v>
      </c>
      <c r="C78" s="3"/>
      <c r="D78" s="3" t="s">
        <v>27</v>
      </c>
      <c r="E78" s="3" t="s">
        <v>332</v>
      </c>
      <c r="F78" s="9">
        <v>43.14</v>
      </c>
      <c r="G78" s="9">
        <v>43.14</v>
      </c>
      <c r="H78" s="3" t="s">
        <v>26</v>
      </c>
      <c r="I78" s="3" t="s">
        <v>331</v>
      </c>
      <c r="J78" s="3">
        <v>5000</v>
      </c>
      <c r="K78" s="3">
        <v>3497</v>
      </c>
      <c r="L78" s="3">
        <v>457721309</v>
      </c>
      <c r="N78" s="8">
        <v>3497</v>
      </c>
    </row>
    <row r="79" spans="1:14" x14ac:dyDescent="0.3">
      <c r="A79" s="3" t="s">
        <v>93</v>
      </c>
      <c r="B79" s="3" t="s">
        <v>329</v>
      </c>
      <c r="C79" s="3"/>
      <c r="D79" s="3" t="s">
        <v>27</v>
      </c>
      <c r="E79" s="3" t="s">
        <v>332</v>
      </c>
      <c r="F79" s="9">
        <v>43.14</v>
      </c>
      <c r="G79" s="9">
        <v>43.14</v>
      </c>
      <c r="H79" s="3" t="s">
        <v>26</v>
      </c>
      <c r="I79" s="3" t="s">
        <v>331</v>
      </c>
      <c r="J79" s="3">
        <v>5000</v>
      </c>
      <c r="K79" s="3">
        <v>3059</v>
      </c>
      <c r="L79" s="3">
        <v>457721309</v>
      </c>
      <c r="N79" s="8">
        <v>3059</v>
      </c>
    </row>
    <row r="80" spans="1:14" x14ac:dyDescent="0.3">
      <c r="A80" s="3" t="s">
        <v>94</v>
      </c>
      <c r="B80" s="3" t="s">
        <v>329</v>
      </c>
      <c r="C80" s="3"/>
      <c r="D80" s="3" t="s">
        <v>27</v>
      </c>
      <c r="E80" s="3" t="s">
        <v>332</v>
      </c>
      <c r="F80" s="9">
        <v>43.14</v>
      </c>
      <c r="G80" s="9">
        <v>43.14</v>
      </c>
      <c r="H80" s="3" t="s">
        <v>26</v>
      </c>
      <c r="I80" s="3" t="s">
        <v>331</v>
      </c>
      <c r="J80" s="3">
        <v>5000</v>
      </c>
      <c r="K80" s="3">
        <v>3055</v>
      </c>
      <c r="L80" s="3">
        <v>457721309</v>
      </c>
      <c r="N80" s="8">
        <v>3055</v>
      </c>
    </row>
    <row r="81" spans="1:14" x14ac:dyDescent="0.3">
      <c r="A81" s="3" t="s">
        <v>95</v>
      </c>
      <c r="B81" s="3" t="s">
        <v>329</v>
      </c>
      <c r="C81" s="3"/>
      <c r="D81" s="3" t="s">
        <v>27</v>
      </c>
      <c r="E81" s="3" t="s">
        <v>332</v>
      </c>
      <c r="F81" s="9">
        <v>43.14</v>
      </c>
      <c r="G81" s="9">
        <v>43.14</v>
      </c>
      <c r="H81" s="3" t="s">
        <v>26</v>
      </c>
      <c r="I81" s="3" t="s">
        <v>331</v>
      </c>
      <c r="J81" s="3">
        <v>5000</v>
      </c>
      <c r="K81" s="3">
        <v>3039</v>
      </c>
      <c r="L81" s="3">
        <v>457721309</v>
      </c>
      <c r="N81" s="8">
        <v>3039</v>
      </c>
    </row>
    <row r="82" spans="1:14" x14ac:dyDescent="0.3">
      <c r="A82" s="3" t="s">
        <v>96</v>
      </c>
      <c r="B82" s="3" t="s">
        <v>329</v>
      </c>
      <c r="C82" s="3"/>
      <c r="D82" s="3" t="s">
        <v>27</v>
      </c>
      <c r="E82" s="3" t="s">
        <v>332</v>
      </c>
      <c r="F82" s="9">
        <v>43.14</v>
      </c>
      <c r="G82" s="9">
        <v>43.14</v>
      </c>
      <c r="H82" s="3" t="s">
        <v>26</v>
      </c>
      <c r="I82" s="3" t="s">
        <v>331</v>
      </c>
      <c r="J82" s="3">
        <v>5000</v>
      </c>
      <c r="K82" s="3">
        <v>2876</v>
      </c>
      <c r="L82" s="3">
        <v>457721309</v>
      </c>
      <c r="N82" s="8">
        <v>2876</v>
      </c>
    </row>
    <row r="83" spans="1:14" x14ac:dyDescent="0.3">
      <c r="A83" s="3" t="s">
        <v>97</v>
      </c>
      <c r="B83" s="3" t="s">
        <v>329</v>
      </c>
      <c r="C83" s="3"/>
      <c r="D83" s="3" t="s">
        <v>27</v>
      </c>
      <c r="E83" s="3" t="s">
        <v>332</v>
      </c>
      <c r="F83" s="9">
        <v>43.14</v>
      </c>
      <c r="G83" s="9">
        <v>43.14</v>
      </c>
      <c r="H83" s="3" t="s">
        <v>26</v>
      </c>
      <c r="I83" s="3" t="s">
        <v>331</v>
      </c>
      <c r="J83" s="3">
        <v>5000</v>
      </c>
      <c r="K83" s="3">
        <v>2682</v>
      </c>
      <c r="L83" s="3">
        <v>457721309</v>
      </c>
      <c r="N83" s="8">
        <v>2682</v>
      </c>
    </row>
    <row r="84" spans="1:14" x14ac:dyDescent="0.3">
      <c r="A84" s="3" t="s">
        <v>98</v>
      </c>
      <c r="B84" s="3" t="s">
        <v>329</v>
      </c>
      <c r="C84" s="3"/>
      <c r="D84" s="3" t="s">
        <v>27</v>
      </c>
      <c r="E84" s="3" t="s">
        <v>332</v>
      </c>
      <c r="F84" s="9">
        <v>43.14</v>
      </c>
      <c r="G84" s="9">
        <v>43.14</v>
      </c>
      <c r="H84" s="3" t="s">
        <v>26</v>
      </c>
      <c r="I84" s="3" t="s">
        <v>331</v>
      </c>
      <c r="J84" s="3">
        <v>5000</v>
      </c>
      <c r="K84" s="3">
        <v>2495</v>
      </c>
      <c r="L84" s="3">
        <v>457721309</v>
      </c>
      <c r="N84" s="8">
        <v>2495</v>
      </c>
    </row>
    <row r="85" spans="1:14" x14ac:dyDescent="0.3">
      <c r="A85" s="3" t="s">
        <v>99</v>
      </c>
      <c r="B85" s="3" t="s">
        <v>329</v>
      </c>
      <c r="C85" s="3"/>
      <c r="D85" s="3" t="s">
        <v>27</v>
      </c>
      <c r="E85" s="3" t="s">
        <v>332</v>
      </c>
      <c r="F85" s="9">
        <v>43.14</v>
      </c>
      <c r="G85" s="9">
        <v>43.14</v>
      </c>
      <c r="H85" s="3" t="s">
        <v>26</v>
      </c>
      <c r="I85" s="3" t="s">
        <v>331</v>
      </c>
      <c r="J85" s="3">
        <v>5000</v>
      </c>
      <c r="K85" s="3">
        <v>1994</v>
      </c>
      <c r="L85" s="3">
        <v>457721309</v>
      </c>
      <c r="N85" s="8">
        <v>1994</v>
      </c>
    </row>
    <row r="86" spans="1:14" x14ac:dyDescent="0.3">
      <c r="A86" s="3" t="s">
        <v>100</v>
      </c>
      <c r="B86" s="3" t="s">
        <v>329</v>
      </c>
      <c r="C86" s="3"/>
      <c r="D86" s="3" t="s">
        <v>27</v>
      </c>
      <c r="E86" s="3" t="s">
        <v>332</v>
      </c>
      <c r="F86" s="9">
        <v>43.14</v>
      </c>
      <c r="G86" s="9">
        <v>43.14</v>
      </c>
      <c r="H86" s="3" t="s">
        <v>26</v>
      </c>
      <c r="I86" s="3" t="s">
        <v>331</v>
      </c>
      <c r="J86" s="3">
        <v>5000</v>
      </c>
      <c r="K86" s="3">
        <v>1493</v>
      </c>
      <c r="L86" s="3">
        <v>457721309</v>
      </c>
      <c r="N86" s="8">
        <v>1493</v>
      </c>
    </row>
    <row r="87" spans="1:14" x14ac:dyDescent="0.3">
      <c r="A87" s="3" t="s">
        <v>101</v>
      </c>
      <c r="B87" s="3" t="s">
        <v>329</v>
      </c>
      <c r="C87" s="3"/>
      <c r="D87" s="3" t="s">
        <v>27</v>
      </c>
      <c r="E87" s="3" t="s">
        <v>332</v>
      </c>
      <c r="F87" s="9">
        <v>43.14</v>
      </c>
      <c r="G87" s="9">
        <v>43.14</v>
      </c>
      <c r="H87" s="3" t="s">
        <v>26</v>
      </c>
      <c r="I87" s="3" t="s">
        <v>331</v>
      </c>
      <c r="J87" s="3">
        <v>5000</v>
      </c>
      <c r="K87" s="3">
        <v>1361</v>
      </c>
      <c r="L87" s="3">
        <v>457721309</v>
      </c>
      <c r="N87" s="8">
        <v>1361</v>
      </c>
    </row>
    <row r="88" spans="1:14" x14ac:dyDescent="0.3">
      <c r="A88" s="3" t="s">
        <v>102</v>
      </c>
      <c r="B88" s="3" t="s">
        <v>329</v>
      </c>
      <c r="C88" s="3"/>
      <c r="D88" s="3" t="s">
        <v>27</v>
      </c>
      <c r="E88" s="3" t="s">
        <v>332</v>
      </c>
      <c r="F88" s="9">
        <v>43.14</v>
      </c>
      <c r="G88" s="9">
        <v>43.14</v>
      </c>
      <c r="H88" s="3" t="s">
        <v>26</v>
      </c>
      <c r="I88" s="3" t="s">
        <v>331</v>
      </c>
      <c r="J88" s="3">
        <v>5000</v>
      </c>
      <c r="K88" s="3">
        <v>1056</v>
      </c>
      <c r="L88" s="3">
        <v>457721309</v>
      </c>
      <c r="N88" s="8">
        <v>1056</v>
      </c>
    </row>
    <row r="89" spans="1:14" x14ac:dyDescent="0.3">
      <c r="A89" s="3" t="s">
        <v>103</v>
      </c>
      <c r="B89" s="3" t="s">
        <v>329</v>
      </c>
      <c r="C89" s="3"/>
      <c r="D89" s="3" t="s">
        <v>27</v>
      </c>
      <c r="E89" s="3" t="s">
        <v>332</v>
      </c>
      <c r="F89" s="9">
        <v>43.14</v>
      </c>
      <c r="G89" s="9">
        <v>43.14</v>
      </c>
      <c r="H89" s="3" t="s">
        <v>26</v>
      </c>
      <c r="I89" s="3" t="s">
        <v>331</v>
      </c>
      <c r="J89" s="3">
        <v>5000</v>
      </c>
      <c r="K89" s="3">
        <v>992</v>
      </c>
      <c r="L89" s="3">
        <v>457721309</v>
      </c>
      <c r="N89" s="8">
        <v>992</v>
      </c>
    </row>
    <row r="90" spans="1:14" x14ac:dyDescent="0.3">
      <c r="A90" s="3" t="s">
        <v>104</v>
      </c>
      <c r="B90" s="3" t="s">
        <v>329</v>
      </c>
      <c r="C90" s="3"/>
      <c r="D90" s="3" t="s">
        <v>27</v>
      </c>
      <c r="E90" s="3" t="s">
        <v>332</v>
      </c>
      <c r="F90" s="9">
        <v>43.14</v>
      </c>
      <c r="G90" s="9">
        <v>43.14</v>
      </c>
      <c r="H90" s="3" t="s">
        <v>26</v>
      </c>
      <c r="I90" s="3" t="s">
        <v>331</v>
      </c>
      <c r="J90" s="3">
        <v>5000</v>
      </c>
      <c r="K90" s="3">
        <v>914</v>
      </c>
      <c r="L90" s="3">
        <v>457721309</v>
      </c>
      <c r="N90" s="8">
        <v>914</v>
      </c>
    </row>
    <row r="91" spans="1:14" x14ac:dyDescent="0.3">
      <c r="A91" s="3" t="s">
        <v>105</v>
      </c>
      <c r="B91" s="3" t="s">
        <v>329</v>
      </c>
      <c r="C91" s="3"/>
      <c r="D91" s="3" t="s">
        <v>27</v>
      </c>
      <c r="E91" s="3" t="s">
        <v>332</v>
      </c>
      <c r="F91" s="9">
        <v>43.14</v>
      </c>
      <c r="G91" s="9">
        <v>43.14</v>
      </c>
      <c r="H91" s="3" t="s">
        <v>26</v>
      </c>
      <c r="I91" s="3" t="s">
        <v>331</v>
      </c>
      <c r="J91" s="3">
        <v>5000</v>
      </c>
      <c r="K91" s="3">
        <v>413</v>
      </c>
      <c r="L91" s="3">
        <v>457721309</v>
      </c>
      <c r="N91" s="8">
        <v>413</v>
      </c>
    </row>
    <row r="92" spans="1:14" x14ac:dyDescent="0.3">
      <c r="A92" s="3" t="s">
        <v>106</v>
      </c>
      <c r="B92" s="3" t="s">
        <v>329</v>
      </c>
      <c r="C92" s="3"/>
      <c r="D92" s="3" t="s">
        <v>27</v>
      </c>
      <c r="E92" s="3" t="s">
        <v>332</v>
      </c>
      <c r="F92" s="9">
        <v>43.14</v>
      </c>
      <c r="G92" s="9">
        <v>43.14</v>
      </c>
      <c r="H92" s="3" t="s">
        <v>26</v>
      </c>
      <c r="I92" s="3" t="s">
        <v>331</v>
      </c>
      <c r="J92" s="3">
        <v>5000</v>
      </c>
      <c r="K92" s="3">
        <v>351</v>
      </c>
      <c r="L92" s="3">
        <v>457721309</v>
      </c>
      <c r="N92" s="8">
        <v>351</v>
      </c>
    </row>
    <row r="93" spans="1:14" x14ac:dyDescent="0.3">
      <c r="A93" s="3" t="s">
        <v>107</v>
      </c>
      <c r="B93" s="3" t="s">
        <v>329</v>
      </c>
      <c r="C93" s="3"/>
      <c r="D93" s="3" t="s">
        <v>27</v>
      </c>
      <c r="E93" s="3" t="s">
        <v>332</v>
      </c>
      <c r="F93" s="9">
        <v>43.14</v>
      </c>
      <c r="G93" s="9">
        <v>43.14</v>
      </c>
      <c r="H93" s="3" t="s">
        <v>26</v>
      </c>
      <c r="I93" s="3" t="s">
        <v>331</v>
      </c>
      <c r="J93" s="3">
        <v>5000</v>
      </c>
      <c r="K93" s="3">
        <v>239</v>
      </c>
      <c r="L93" s="3">
        <v>457721309</v>
      </c>
      <c r="N93" s="8">
        <v>239</v>
      </c>
    </row>
    <row r="94" spans="1:14" x14ac:dyDescent="0.3">
      <c r="A94" s="3" t="s">
        <v>108</v>
      </c>
      <c r="B94" s="3" t="s">
        <v>329</v>
      </c>
      <c r="C94" s="3"/>
      <c r="D94" s="3" t="s">
        <v>27</v>
      </c>
      <c r="E94" s="3" t="s">
        <v>332</v>
      </c>
      <c r="F94" s="9">
        <v>43.14</v>
      </c>
      <c r="G94" s="9">
        <v>43.14</v>
      </c>
      <c r="H94" s="3" t="s">
        <v>26</v>
      </c>
      <c r="I94" s="3" t="s">
        <v>331</v>
      </c>
      <c r="J94" s="3">
        <v>5000</v>
      </c>
      <c r="K94" s="3">
        <v>93</v>
      </c>
      <c r="L94" s="3">
        <v>457721309</v>
      </c>
      <c r="N94" s="8">
        <v>93</v>
      </c>
    </row>
    <row r="95" spans="1:14" x14ac:dyDescent="0.3">
      <c r="A95" s="3" t="s">
        <v>346</v>
      </c>
      <c r="B95" s="3" t="s">
        <v>329</v>
      </c>
      <c r="C95" s="3"/>
      <c r="D95" s="3" t="s">
        <v>27</v>
      </c>
      <c r="E95" s="3" t="s">
        <v>340</v>
      </c>
      <c r="F95" s="9">
        <v>43.14</v>
      </c>
      <c r="G95" s="9"/>
      <c r="H95" s="3" t="s">
        <v>26</v>
      </c>
      <c r="I95" s="3" t="s">
        <v>331</v>
      </c>
      <c r="J95" s="3"/>
      <c r="K95" s="3">
        <v>0</v>
      </c>
      <c r="L95" s="3">
        <v>457721309</v>
      </c>
      <c r="N95" s="8">
        <v>0</v>
      </c>
    </row>
    <row r="96" spans="1:14" x14ac:dyDescent="0.3">
      <c r="A96" s="3" t="s">
        <v>347</v>
      </c>
      <c r="B96" s="3" t="s">
        <v>329</v>
      </c>
      <c r="C96" s="3"/>
      <c r="D96" s="3" t="s">
        <v>27</v>
      </c>
      <c r="E96" s="3" t="s">
        <v>330</v>
      </c>
      <c r="F96" s="9">
        <v>43.2</v>
      </c>
      <c r="G96" s="9"/>
      <c r="H96" s="3" t="s">
        <v>26</v>
      </c>
      <c r="I96" s="3" t="s">
        <v>331</v>
      </c>
      <c r="J96" s="3"/>
      <c r="K96" s="3">
        <v>5000</v>
      </c>
      <c r="L96" s="3">
        <v>457728509</v>
      </c>
      <c r="N96" s="8">
        <v>5000</v>
      </c>
    </row>
    <row r="97" spans="1:14" x14ac:dyDescent="0.3">
      <c r="A97" s="3" t="s">
        <v>348</v>
      </c>
      <c r="B97" s="3" t="s">
        <v>329</v>
      </c>
      <c r="C97" s="3"/>
      <c r="D97" s="3" t="s">
        <v>27</v>
      </c>
      <c r="E97" s="3" t="s">
        <v>338</v>
      </c>
      <c r="F97" s="9">
        <v>43.6</v>
      </c>
      <c r="G97" s="9"/>
      <c r="H97" s="3" t="s">
        <v>26</v>
      </c>
      <c r="I97" s="3" t="s">
        <v>331</v>
      </c>
      <c r="J97" s="3"/>
      <c r="K97" s="3">
        <v>5000</v>
      </c>
      <c r="L97" s="3">
        <v>457728509</v>
      </c>
      <c r="N97" s="8">
        <v>5000</v>
      </c>
    </row>
    <row r="98" spans="1:14" x14ac:dyDescent="0.3">
      <c r="A98" s="3" t="s">
        <v>109</v>
      </c>
      <c r="B98" s="3" t="s">
        <v>329</v>
      </c>
      <c r="C98" s="3"/>
      <c r="D98" s="3" t="s">
        <v>27</v>
      </c>
      <c r="E98" s="3" t="s">
        <v>332</v>
      </c>
      <c r="F98" s="9">
        <v>43.6</v>
      </c>
      <c r="G98" s="9">
        <v>43.6</v>
      </c>
      <c r="H98" s="3" t="s">
        <v>26</v>
      </c>
      <c r="I98" s="3" t="s">
        <v>331</v>
      </c>
      <c r="J98" s="3">
        <v>5000</v>
      </c>
      <c r="K98" s="3">
        <v>4185</v>
      </c>
      <c r="L98" s="3">
        <v>457728509</v>
      </c>
      <c r="N98" s="8">
        <v>4185</v>
      </c>
    </row>
    <row r="99" spans="1:14" x14ac:dyDescent="0.3">
      <c r="A99" s="3" t="s">
        <v>110</v>
      </c>
      <c r="B99" s="3" t="s">
        <v>329</v>
      </c>
      <c r="C99" s="3"/>
      <c r="D99" s="3" t="s">
        <v>27</v>
      </c>
      <c r="E99" s="3" t="s">
        <v>332</v>
      </c>
      <c r="F99" s="9">
        <v>43.6</v>
      </c>
      <c r="G99" s="9">
        <v>43.6</v>
      </c>
      <c r="H99" s="3" t="s">
        <v>26</v>
      </c>
      <c r="I99" s="3" t="s">
        <v>331</v>
      </c>
      <c r="J99" s="3">
        <v>5000</v>
      </c>
      <c r="K99" s="3">
        <v>3998</v>
      </c>
      <c r="L99" s="3">
        <v>457728509</v>
      </c>
      <c r="N99" s="8">
        <v>3998</v>
      </c>
    </row>
    <row r="100" spans="1:14" x14ac:dyDescent="0.3">
      <c r="A100" s="3" t="s">
        <v>111</v>
      </c>
      <c r="B100" s="3" t="s">
        <v>329</v>
      </c>
      <c r="C100" s="3"/>
      <c r="D100" s="3" t="s">
        <v>27</v>
      </c>
      <c r="E100" s="3" t="s">
        <v>332</v>
      </c>
      <c r="F100" s="9">
        <v>43.6</v>
      </c>
      <c r="G100" s="9">
        <v>43.6</v>
      </c>
      <c r="H100" s="3" t="s">
        <v>26</v>
      </c>
      <c r="I100" s="3" t="s">
        <v>331</v>
      </c>
      <c r="J100" s="3">
        <v>5000</v>
      </c>
      <c r="K100" s="3">
        <v>3497</v>
      </c>
      <c r="L100" s="3">
        <v>457728509</v>
      </c>
      <c r="N100" s="8">
        <v>3497</v>
      </c>
    </row>
    <row r="101" spans="1:14" x14ac:dyDescent="0.3">
      <c r="A101" s="3" t="s">
        <v>112</v>
      </c>
      <c r="B101" s="3" t="s">
        <v>329</v>
      </c>
      <c r="C101" s="3"/>
      <c r="D101" s="3" t="s">
        <v>27</v>
      </c>
      <c r="E101" s="3" t="s">
        <v>332</v>
      </c>
      <c r="F101" s="9">
        <v>43.6</v>
      </c>
      <c r="G101" s="9">
        <v>43.6</v>
      </c>
      <c r="H101" s="3" t="s">
        <v>26</v>
      </c>
      <c r="I101" s="3" t="s">
        <v>331</v>
      </c>
      <c r="J101" s="3">
        <v>5000</v>
      </c>
      <c r="K101" s="3">
        <v>2996</v>
      </c>
      <c r="L101" s="3">
        <v>457728509</v>
      </c>
      <c r="N101" s="8">
        <v>2996</v>
      </c>
    </row>
    <row r="102" spans="1:14" x14ac:dyDescent="0.3">
      <c r="A102" s="3" t="s">
        <v>113</v>
      </c>
      <c r="B102" s="3" t="s">
        <v>329</v>
      </c>
      <c r="C102" s="3"/>
      <c r="D102" s="3" t="s">
        <v>27</v>
      </c>
      <c r="E102" s="3" t="s">
        <v>332</v>
      </c>
      <c r="F102" s="9">
        <v>43.6</v>
      </c>
      <c r="G102" s="9">
        <v>43.6</v>
      </c>
      <c r="H102" s="3" t="s">
        <v>26</v>
      </c>
      <c r="I102" s="3" t="s">
        <v>331</v>
      </c>
      <c r="J102" s="3">
        <v>5000</v>
      </c>
      <c r="K102" s="3">
        <v>2855</v>
      </c>
      <c r="L102" s="3">
        <v>457728509</v>
      </c>
      <c r="N102" s="8">
        <v>2855</v>
      </c>
    </row>
    <row r="103" spans="1:14" x14ac:dyDescent="0.3">
      <c r="A103" s="3" t="s">
        <v>114</v>
      </c>
      <c r="B103" s="3" t="s">
        <v>329</v>
      </c>
      <c r="C103" s="3"/>
      <c r="D103" s="3" t="s">
        <v>27</v>
      </c>
      <c r="E103" s="3" t="s">
        <v>332</v>
      </c>
      <c r="F103" s="9">
        <v>43.6</v>
      </c>
      <c r="G103" s="9">
        <v>43.6</v>
      </c>
      <c r="H103" s="3" t="s">
        <v>26</v>
      </c>
      <c r="I103" s="3" t="s">
        <v>331</v>
      </c>
      <c r="J103" s="3">
        <v>5000</v>
      </c>
      <c r="K103" s="3">
        <v>2354</v>
      </c>
      <c r="L103" s="3">
        <v>457728509</v>
      </c>
      <c r="N103" s="8">
        <v>2354</v>
      </c>
    </row>
    <row r="104" spans="1:14" x14ac:dyDescent="0.3">
      <c r="A104" s="3" t="s">
        <v>115</v>
      </c>
      <c r="B104" s="3" t="s">
        <v>329</v>
      </c>
      <c r="C104" s="3"/>
      <c r="D104" s="3" t="s">
        <v>27</v>
      </c>
      <c r="E104" s="3" t="s">
        <v>332</v>
      </c>
      <c r="F104" s="9">
        <v>43.6</v>
      </c>
      <c r="G104" s="9">
        <v>43.6</v>
      </c>
      <c r="H104" s="3" t="s">
        <v>26</v>
      </c>
      <c r="I104" s="3" t="s">
        <v>331</v>
      </c>
      <c r="J104" s="3">
        <v>5000</v>
      </c>
      <c r="K104" s="3">
        <v>2209</v>
      </c>
      <c r="L104" s="3">
        <v>457728509</v>
      </c>
      <c r="N104" s="8">
        <v>2209</v>
      </c>
    </row>
    <row r="105" spans="1:14" x14ac:dyDescent="0.3">
      <c r="A105" s="3" t="s">
        <v>116</v>
      </c>
      <c r="B105" s="3" t="s">
        <v>329</v>
      </c>
      <c r="C105" s="3"/>
      <c r="D105" s="3" t="s">
        <v>27</v>
      </c>
      <c r="E105" s="3" t="s">
        <v>332</v>
      </c>
      <c r="F105" s="9">
        <v>43.6</v>
      </c>
      <c r="G105" s="9">
        <v>43.6</v>
      </c>
      <c r="H105" s="3" t="s">
        <v>26</v>
      </c>
      <c r="I105" s="3" t="s">
        <v>331</v>
      </c>
      <c r="J105" s="3">
        <v>5000</v>
      </c>
      <c r="K105" s="3">
        <v>1959</v>
      </c>
      <c r="L105" s="3">
        <v>457728509</v>
      </c>
      <c r="N105" s="8">
        <v>1959</v>
      </c>
    </row>
    <row r="106" spans="1:14" x14ac:dyDescent="0.3">
      <c r="A106" s="3" t="s">
        <v>117</v>
      </c>
      <c r="B106" s="3" t="s">
        <v>329</v>
      </c>
      <c r="C106" s="3"/>
      <c r="D106" s="3" t="s">
        <v>27</v>
      </c>
      <c r="E106" s="3" t="s">
        <v>332</v>
      </c>
      <c r="F106" s="9">
        <v>43.6</v>
      </c>
      <c r="G106" s="9">
        <v>43.6</v>
      </c>
      <c r="H106" s="3" t="s">
        <v>26</v>
      </c>
      <c r="I106" s="3" t="s">
        <v>331</v>
      </c>
      <c r="J106" s="3">
        <v>5000</v>
      </c>
      <c r="K106" s="3">
        <v>1599</v>
      </c>
      <c r="L106" s="3">
        <v>457728509</v>
      </c>
      <c r="N106" s="8">
        <v>1599</v>
      </c>
    </row>
    <row r="107" spans="1:14" x14ac:dyDescent="0.3">
      <c r="A107" s="3" t="s">
        <v>118</v>
      </c>
      <c r="B107" s="3" t="s">
        <v>329</v>
      </c>
      <c r="C107" s="3"/>
      <c r="D107" s="3" t="s">
        <v>27</v>
      </c>
      <c r="E107" s="3" t="s">
        <v>332</v>
      </c>
      <c r="F107" s="9">
        <v>43.6</v>
      </c>
      <c r="G107" s="9">
        <v>43.6</v>
      </c>
      <c r="H107" s="3" t="s">
        <v>26</v>
      </c>
      <c r="I107" s="3" t="s">
        <v>331</v>
      </c>
      <c r="J107" s="3">
        <v>5000</v>
      </c>
      <c r="K107" s="3">
        <v>1239</v>
      </c>
      <c r="L107" s="3">
        <v>457728509</v>
      </c>
      <c r="N107" s="8">
        <v>1239</v>
      </c>
    </row>
    <row r="108" spans="1:14" x14ac:dyDescent="0.3">
      <c r="A108" s="3" t="s">
        <v>119</v>
      </c>
      <c r="B108" s="3" t="s">
        <v>329</v>
      </c>
      <c r="C108" s="3"/>
      <c r="D108" s="3" t="s">
        <v>27</v>
      </c>
      <c r="E108" s="3" t="s">
        <v>332</v>
      </c>
      <c r="F108" s="9">
        <v>43.6</v>
      </c>
      <c r="G108" s="9">
        <v>43.6</v>
      </c>
      <c r="H108" s="3" t="s">
        <v>26</v>
      </c>
      <c r="I108" s="3" t="s">
        <v>331</v>
      </c>
      <c r="J108" s="3">
        <v>5000</v>
      </c>
      <c r="K108" s="3">
        <v>879</v>
      </c>
      <c r="L108" s="3">
        <v>457728509</v>
      </c>
      <c r="N108" s="8">
        <v>879</v>
      </c>
    </row>
    <row r="109" spans="1:14" x14ac:dyDescent="0.3">
      <c r="A109" s="3" t="s">
        <v>120</v>
      </c>
      <c r="B109" s="3" t="s">
        <v>329</v>
      </c>
      <c r="C109" s="3"/>
      <c r="D109" s="3" t="s">
        <v>27</v>
      </c>
      <c r="E109" s="3" t="s">
        <v>332</v>
      </c>
      <c r="F109" s="9">
        <v>43.6</v>
      </c>
      <c r="G109" s="9">
        <v>43.6</v>
      </c>
      <c r="H109" s="3" t="s">
        <v>26</v>
      </c>
      <c r="I109" s="3" t="s">
        <v>331</v>
      </c>
      <c r="J109" s="3">
        <v>5000</v>
      </c>
      <c r="K109" s="3">
        <v>519</v>
      </c>
      <c r="L109" s="3">
        <v>457728509</v>
      </c>
      <c r="N109" s="8">
        <v>519</v>
      </c>
    </row>
    <row r="110" spans="1:14" x14ac:dyDescent="0.3">
      <c r="A110" s="3" t="s">
        <v>121</v>
      </c>
      <c r="B110" s="3" t="s">
        <v>329</v>
      </c>
      <c r="C110" s="3"/>
      <c r="D110" s="3" t="s">
        <v>27</v>
      </c>
      <c r="E110" s="3" t="s">
        <v>332</v>
      </c>
      <c r="F110" s="9">
        <v>43.6</v>
      </c>
      <c r="G110" s="9">
        <v>43.6</v>
      </c>
      <c r="H110" s="3" t="s">
        <v>26</v>
      </c>
      <c r="I110" s="3" t="s">
        <v>331</v>
      </c>
      <c r="J110" s="3">
        <v>5000</v>
      </c>
      <c r="K110" s="3">
        <v>413</v>
      </c>
      <c r="L110" s="3">
        <v>457728509</v>
      </c>
      <c r="N110" s="8">
        <v>413</v>
      </c>
    </row>
    <row r="111" spans="1:14" x14ac:dyDescent="0.3">
      <c r="A111" s="3" t="s">
        <v>122</v>
      </c>
      <c r="B111" s="3" t="s">
        <v>329</v>
      </c>
      <c r="C111" s="3"/>
      <c r="D111" s="3" t="s">
        <v>27</v>
      </c>
      <c r="E111" s="3" t="s">
        <v>332</v>
      </c>
      <c r="F111" s="9">
        <v>43.6</v>
      </c>
      <c r="G111" s="9">
        <v>43.6</v>
      </c>
      <c r="H111" s="3" t="s">
        <v>26</v>
      </c>
      <c r="I111" s="3" t="s">
        <v>331</v>
      </c>
      <c r="J111" s="3">
        <v>5000</v>
      </c>
      <c r="K111" s="3">
        <v>25</v>
      </c>
      <c r="L111" s="3">
        <v>457728509</v>
      </c>
      <c r="N111" s="8">
        <v>25</v>
      </c>
    </row>
    <row r="112" spans="1:14" x14ac:dyDescent="0.3">
      <c r="A112" s="3" t="s">
        <v>123</v>
      </c>
      <c r="B112" s="3" t="s">
        <v>329</v>
      </c>
      <c r="C112" s="3"/>
      <c r="D112" s="3" t="s">
        <v>27</v>
      </c>
      <c r="E112" s="3" t="s">
        <v>333</v>
      </c>
      <c r="F112" s="9">
        <v>43.6</v>
      </c>
      <c r="G112" s="9">
        <v>43.6</v>
      </c>
      <c r="H112" s="3" t="s">
        <v>26</v>
      </c>
      <c r="I112" s="3" t="s">
        <v>331</v>
      </c>
      <c r="J112" s="3">
        <v>5000</v>
      </c>
      <c r="K112" s="3">
        <v>0</v>
      </c>
      <c r="L112" s="3">
        <v>457728509</v>
      </c>
      <c r="N112" s="8">
        <v>0</v>
      </c>
    </row>
    <row r="113" spans="1:14" x14ac:dyDescent="0.3">
      <c r="A113" s="3" t="s">
        <v>349</v>
      </c>
      <c r="B113" s="3" t="s">
        <v>329</v>
      </c>
      <c r="C113" s="3"/>
      <c r="D113" s="3" t="s">
        <v>27</v>
      </c>
      <c r="E113" s="3" t="s">
        <v>330</v>
      </c>
      <c r="F113" s="9">
        <v>43.3</v>
      </c>
      <c r="G113" s="9"/>
      <c r="H113" s="3" t="s">
        <v>26</v>
      </c>
      <c r="I113" s="3" t="s">
        <v>331</v>
      </c>
      <c r="J113" s="3"/>
      <c r="K113" s="3">
        <v>5000</v>
      </c>
      <c r="L113" s="3">
        <v>457731345</v>
      </c>
      <c r="N113" s="8">
        <v>5000</v>
      </c>
    </row>
    <row r="114" spans="1:14" x14ac:dyDescent="0.3">
      <c r="A114" s="3" t="s">
        <v>124</v>
      </c>
      <c r="B114" s="3" t="s">
        <v>329</v>
      </c>
      <c r="C114" s="3"/>
      <c r="D114" s="3" t="s">
        <v>27</v>
      </c>
      <c r="E114" s="3" t="s">
        <v>332</v>
      </c>
      <c r="F114" s="9">
        <v>43.3</v>
      </c>
      <c r="G114" s="9">
        <v>43.3</v>
      </c>
      <c r="H114" s="3" t="s">
        <v>26</v>
      </c>
      <c r="I114" s="3" t="s">
        <v>331</v>
      </c>
      <c r="J114" s="3">
        <v>5000</v>
      </c>
      <c r="K114" s="3">
        <v>4848</v>
      </c>
      <c r="L114" s="3">
        <v>457731345</v>
      </c>
      <c r="N114" s="8">
        <v>4848</v>
      </c>
    </row>
    <row r="115" spans="1:14" x14ac:dyDescent="0.3">
      <c r="A115" s="3" t="s">
        <v>125</v>
      </c>
      <c r="B115" s="3" t="s">
        <v>329</v>
      </c>
      <c r="C115" s="3"/>
      <c r="D115" s="3" t="s">
        <v>27</v>
      </c>
      <c r="E115" s="3" t="s">
        <v>332</v>
      </c>
      <c r="F115" s="9">
        <v>43.3</v>
      </c>
      <c r="G115" s="9">
        <v>43.3</v>
      </c>
      <c r="H115" s="3" t="s">
        <v>26</v>
      </c>
      <c r="I115" s="3" t="s">
        <v>331</v>
      </c>
      <c r="J115" s="3">
        <v>5000</v>
      </c>
      <c r="K115" s="3">
        <v>4240</v>
      </c>
      <c r="L115" s="3">
        <v>457731345</v>
      </c>
      <c r="N115" s="8">
        <v>4240</v>
      </c>
    </row>
    <row r="116" spans="1:14" x14ac:dyDescent="0.3">
      <c r="A116" s="3" t="s">
        <v>126</v>
      </c>
      <c r="B116" s="3" t="s">
        <v>329</v>
      </c>
      <c r="C116" s="3"/>
      <c r="D116" s="3" t="s">
        <v>27</v>
      </c>
      <c r="E116" s="3" t="s">
        <v>332</v>
      </c>
      <c r="F116" s="9">
        <v>43.3</v>
      </c>
      <c r="G116" s="9">
        <v>43.3</v>
      </c>
      <c r="H116" s="3" t="s">
        <v>26</v>
      </c>
      <c r="I116" s="3" t="s">
        <v>331</v>
      </c>
      <c r="J116" s="3">
        <v>5000</v>
      </c>
      <c r="K116" s="3">
        <v>4170</v>
      </c>
      <c r="L116" s="3">
        <v>457731345</v>
      </c>
      <c r="N116" s="8">
        <v>4170</v>
      </c>
    </row>
    <row r="117" spans="1:14" x14ac:dyDescent="0.3">
      <c r="A117" s="3" t="s">
        <v>127</v>
      </c>
      <c r="B117" s="3" t="s">
        <v>329</v>
      </c>
      <c r="C117" s="3"/>
      <c r="D117" s="3" t="s">
        <v>27</v>
      </c>
      <c r="E117" s="3" t="s">
        <v>332</v>
      </c>
      <c r="F117" s="9">
        <v>43.3</v>
      </c>
      <c r="G117" s="9">
        <v>43.3</v>
      </c>
      <c r="H117" s="3" t="s">
        <v>26</v>
      </c>
      <c r="I117" s="3" t="s">
        <v>331</v>
      </c>
      <c r="J117" s="3">
        <v>5000</v>
      </c>
      <c r="K117" s="3">
        <v>4022</v>
      </c>
      <c r="L117" s="3">
        <v>457731345</v>
      </c>
      <c r="N117" s="8">
        <v>4022</v>
      </c>
    </row>
    <row r="118" spans="1:14" x14ac:dyDescent="0.3">
      <c r="A118" s="3" t="s">
        <v>128</v>
      </c>
      <c r="B118" s="3" t="s">
        <v>329</v>
      </c>
      <c r="C118" s="3"/>
      <c r="D118" s="3" t="s">
        <v>27</v>
      </c>
      <c r="E118" s="3" t="s">
        <v>332</v>
      </c>
      <c r="F118" s="9">
        <v>43.3</v>
      </c>
      <c r="G118" s="9">
        <v>43.3</v>
      </c>
      <c r="H118" s="3" t="s">
        <v>26</v>
      </c>
      <c r="I118" s="3" t="s">
        <v>331</v>
      </c>
      <c r="J118" s="3">
        <v>5000</v>
      </c>
      <c r="K118" s="3">
        <v>3920</v>
      </c>
      <c r="L118" s="3">
        <v>457731345</v>
      </c>
      <c r="N118" s="8">
        <v>3920</v>
      </c>
    </row>
    <row r="119" spans="1:14" x14ac:dyDescent="0.3">
      <c r="A119" s="3" t="s">
        <v>129</v>
      </c>
      <c r="B119" s="3" t="s">
        <v>329</v>
      </c>
      <c r="C119" s="3"/>
      <c r="D119" s="3" t="s">
        <v>27</v>
      </c>
      <c r="E119" s="3" t="s">
        <v>332</v>
      </c>
      <c r="F119" s="9">
        <v>43.3</v>
      </c>
      <c r="G119" s="9">
        <v>43.3</v>
      </c>
      <c r="H119" s="3" t="s">
        <v>26</v>
      </c>
      <c r="I119" s="3" t="s">
        <v>331</v>
      </c>
      <c r="J119" s="3">
        <v>5000</v>
      </c>
      <c r="K119" s="3">
        <v>3748</v>
      </c>
      <c r="L119" s="3">
        <v>457731345</v>
      </c>
      <c r="N119" s="8">
        <v>3748</v>
      </c>
    </row>
    <row r="120" spans="1:14" x14ac:dyDescent="0.3">
      <c r="A120" s="3" t="s">
        <v>130</v>
      </c>
      <c r="B120" s="3" t="s">
        <v>329</v>
      </c>
      <c r="C120" s="3"/>
      <c r="D120" s="3" t="s">
        <v>27</v>
      </c>
      <c r="E120" s="3" t="s">
        <v>332</v>
      </c>
      <c r="F120" s="9">
        <v>43.3</v>
      </c>
      <c r="G120" s="9">
        <v>43.3</v>
      </c>
      <c r="H120" s="3" t="s">
        <v>26</v>
      </c>
      <c r="I120" s="3" t="s">
        <v>331</v>
      </c>
      <c r="J120" s="3">
        <v>5000</v>
      </c>
      <c r="K120" s="3">
        <v>3610</v>
      </c>
      <c r="L120" s="3">
        <v>457731345</v>
      </c>
      <c r="N120" s="8">
        <v>3610</v>
      </c>
    </row>
    <row r="121" spans="1:14" x14ac:dyDescent="0.3">
      <c r="A121" s="3" t="s">
        <v>131</v>
      </c>
      <c r="B121" s="3" t="s">
        <v>329</v>
      </c>
      <c r="C121" s="3"/>
      <c r="D121" s="3" t="s">
        <v>27</v>
      </c>
      <c r="E121" s="3" t="s">
        <v>332</v>
      </c>
      <c r="F121" s="9">
        <v>43.3</v>
      </c>
      <c r="G121" s="9">
        <v>43.3</v>
      </c>
      <c r="H121" s="3" t="s">
        <v>26</v>
      </c>
      <c r="I121" s="3" t="s">
        <v>331</v>
      </c>
      <c r="J121" s="3">
        <v>5000</v>
      </c>
      <c r="K121" s="3">
        <v>3497</v>
      </c>
      <c r="L121" s="3">
        <v>457731345</v>
      </c>
      <c r="N121" s="8">
        <v>3497</v>
      </c>
    </row>
    <row r="122" spans="1:14" x14ac:dyDescent="0.3">
      <c r="A122" s="3" t="s">
        <v>132</v>
      </c>
      <c r="B122" s="3" t="s">
        <v>329</v>
      </c>
      <c r="C122" s="3"/>
      <c r="D122" s="3" t="s">
        <v>27</v>
      </c>
      <c r="E122" s="3" t="s">
        <v>332</v>
      </c>
      <c r="F122" s="9">
        <v>43.3</v>
      </c>
      <c r="G122" s="9">
        <v>43.3</v>
      </c>
      <c r="H122" s="3" t="s">
        <v>26</v>
      </c>
      <c r="I122" s="3" t="s">
        <v>331</v>
      </c>
      <c r="J122" s="3">
        <v>5000</v>
      </c>
      <c r="K122" s="3">
        <v>3326</v>
      </c>
      <c r="L122" s="3">
        <v>457731345</v>
      </c>
      <c r="N122" s="8">
        <v>3326</v>
      </c>
    </row>
    <row r="123" spans="1:14" x14ac:dyDescent="0.3">
      <c r="A123" s="3" t="s">
        <v>350</v>
      </c>
      <c r="B123" s="3" t="s">
        <v>329</v>
      </c>
      <c r="C123" s="3"/>
      <c r="D123" s="3" t="s">
        <v>27</v>
      </c>
      <c r="E123" s="3" t="s">
        <v>338</v>
      </c>
      <c r="F123" s="9">
        <v>43.6</v>
      </c>
      <c r="G123" s="9"/>
      <c r="H123" s="3" t="s">
        <v>26</v>
      </c>
      <c r="I123" s="3" t="s">
        <v>331</v>
      </c>
      <c r="J123" s="3"/>
      <c r="K123" s="3">
        <v>3326</v>
      </c>
      <c r="L123" s="3">
        <v>457731345</v>
      </c>
      <c r="N123" s="8">
        <v>3326</v>
      </c>
    </row>
    <row r="124" spans="1:14" x14ac:dyDescent="0.3">
      <c r="A124" s="3" t="s">
        <v>133</v>
      </c>
      <c r="B124" s="3" t="s">
        <v>329</v>
      </c>
      <c r="C124" s="3"/>
      <c r="D124" s="3" t="s">
        <v>27</v>
      </c>
      <c r="E124" s="3" t="s">
        <v>332</v>
      </c>
      <c r="F124" s="9">
        <v>43.6</v>
      </c>
      <c r="G124" s="9">
        <v>43.6</v>
      </c>
      <c r="H124" s="3" t="s">
        <v>26</v>
      </c>
      <c r="I124" s="3" t="s">
        <v>331</v>
      </c>
      <c r="J124" s="3">
        <v>5000</v>
      </c>
      <c r="K124" s="3">
        <v>3102</v>
      </c>
      <c r="L124" s="3">
        <v>457731345</v>
      </c>
      <c r="N124" s="8">
        <v>3102</v>
      </c>
    </row>
    <row r="125" spans="1:14" x14ac:dyDescent="0.3">
      <c r="A125" s="3" t="s">
        <v>134</v>
      </c>
      <c r="B125" s="3" t="s">
        <v>329</v>
      </c>
      <c r="C125" s="3"/>
      <c r="D125" s="3" t="s">
        <v>27</v>
      </c>
      <c r="E125" s="3" t="s">
        <v>332</v>
      </c>
      <c r="F125" s="9">
        <v>43.6</v>
      </c>
      <c r="G125" s="9">
        <v>43.6</v>
      </c>
      <c r="H125" s="3" t="s">
        <v>26</v>
      </c>
      <c r="I125" s="3" t="s">
        <v>331</v>
      </c>
      <c r="J125" s="3">
        <v>5000</v>
      </c>
      <c r="K125" s="3">
        <v>2641</v>
      </c>
      <c r="L125" s="3">
        <v>457731345</v>
      </c>
      <c r="N125" s="8">
        <v>2641</v>
      </c>
    </row>
    <row r="126" spans="1:14" x14ac:dyDescent="0.3">
      <c r="A126" s="3" t="s">
        <v>135</v>
      </c>
      <c r="B126" s="3" t="s">
        <v>329</v>
      </c>
      <c r="C126" s="3"/>
      <c r="D126" s="3" t="s">
        <v>27</v>
      </c>
      <c r="E126" s="3" t="s">
        <v>332</v>
      </c>
      <c r="F126" s="9">
        <v>43.6</v>
      </c>
      <c r="G126" s="9">
        <v>43.6</v>
      </c>
      <c r="H126" s="3" t="s">
        <v>26</v>
      </c>
      <c r="I126" s="3" t="s">
        <v>331</v>
      </c>
      <c r="J126" s="3">
        <v>5000</v>
      </c>
      <c r="K126" s="3">
        <v>2004</v>
      </c>
      <c r="L126" s="3">
        <v>457731345</v>
      </c>
      <c r="N126" s="8">
        <v>2004</v>
      </c>
    </row>
    <row r="127" spans="1:14" x14ac:dyDescent="0.3">
      <c r="A127" s="3" t="s">
        <v>136</v>
      </c>
      <c r="B127" s="3" t="s">
        <v>329</v>
      </c>
      <c r="C127" s="3"/>
      <c r="D127" s="3" t="s">
        <v>27</v>
      </c>
      <c r="E127" s="3" t="s">
        <v>332</v>
      </c>
      <c r="F127" s="9">
        <v>43.6</v>
      </c>
      <c r="G127" s="9">
        <v>43.6</v>
      </c>
      <c r="H127" s="3" t="s">
        <v>26</v>
      </c>
      <c r="I127" s="3" t="s">
        <v>331</v>
      </c>
      <c r="J127" s="3">
        <v>5000</v>
      </c>
      <c r="K127" s="3">
        <v>1367</v>
      </c>
      <c r="L127" s="3">
        <v>457731345</v>
      </c>
      <c r="N127" s="8">
        <v>1367</v>
      </c>
    </row>
    <row r="128" spans="1:14" x14ac:dyDescent="0.3">
      <c r="A128" s="3" t="s">
        <v>137</v>
      </c>
      <c r="B128" s="3" t="s">
        <v>329</v>
      </c>
      <c r="C128" s="3"/>
      <c r="D128" s="3" t="s">
        <v>27</v>
      </c>
      <c r="E128" s="3" t="s">
        <v>332</v>
      </c>
      <c r="F128" s="9">
        <v>43.6</v>
      </c>
      <c r="G128" s="9">
        <v>43.6</v>
      </c>
      <c r="H128" s="3" t="s">
        <v>26</v>
      </c>
      <c r="I128" s="3" t="s">
        <v>331</v>
      </c>
      <c r="J128" s="3">
        <v>5000</v>
      </c>
      <c r="K128" s="3">
        <v>1204</v>
      </c>
      <c r="L128" s="3">
        <v>457731345</v>
      </c>
      <c r="N128" s="8">
        <v>1204</v>
      </c>
    </row>
    <row r="129" spans="1:14" x14ac:dyDescent="0.3">
      <c r="A129" s="3" t="s">
        <v>138</v>
      </c>
      <c r="B129" s="3" t="s">
        <v>329</v>
      </c>
      <c r="C129" s="3"/>
      <c r="D129" s="3" t="s">
        <v>27</v>
      </c>
      <c r="E129" s="3" t="s">
        <v>332</v>
      </c>
      <c r="F129" s="9">
        <v>43.6</v>
      </c>
      <c r="G129" s="9">
        <v>43.6</v>
      </c>
      <c r="H129" s="3" t="s">
        <v>26</v>
      </c>
      <c r="I129" s="3" t="s">
        <v>331</v>
      </c>
      <c r="J129" s="3">
        <v>5000</v>
      </c>
      <c r="K129" s="3">
        <v>721</v>
      </c>
      <c r="L129" s="3">
        <v>457731345</v>
      </c>
      <c r="N129" s="8">
        <v>721</v>
      </c>
    </row>
    <row r="130" spans="1:14" x14ac:dyDescent="0.3">
      <c r="A130" s="3" t="s">
        <v>139</v>
      </c>
      <c r="B130" s="3" t="s">
        <v>329</v>
      </c>
      <c r="C130" s="3"/>
      <c r="D130" s="3" t="s">
        <v>27</v>
      </c>
      <c r="E130" s="3" t="s">
        <v>332</v>
      </c>
      <c r="F130" s="9">
        <v>43.6</v>
      </c>
      <c r="G130" s="9">
        <v>43.6</v>
      </c>
      <c r="H130" s="3" t="s">
        <v>26</v>
      </c>
      <c r="I130" s="3" t="s">
        <v>331</v>
      </c>
      <c r="J130" s="3">
        <v>5000</v>
      </c>
      <c r="K130" s="3">
        <v>320</v>
      </c>
      <c r="L130" s="3">
        <v>457731345</v>
      </c>
      <c r="N130" s="8">
        <v>320</v>
      </c>
    </row>
    <row r="131" spans="1:14" x14ac:dyDescent="0.3">
      <c r="A131" s="3" t="s">
        <v>140</v>
      </c>
      <c r="B131" s="3" t="s">
        <v>329</v>
      </c>
      <c r="C131" s="3"/>
      <c r="D131" s="3" t="s">
        <v>27</v>
      </c>
      <c r="E131" s="3" t="s">
        <v>333</v>
      </c>
      <c r="F131" s="9">
        <v>43.6</v>
      </c>
      <c r="G131" s="9">
        <v>43.6</v>
      </c>
      <c r="H131" s="3" t="s">
        <v>26</v>
      </c>
      <c r="I131" s="3" t="s">
        <v>331</v>
      </c>
      <c r="J131" s="3">
        <v>5000</v>
      </c>
      <c r="K131" s="3">
        <v>0</v>
      </c>
      <c r="L131" s="3">
        <v>457731345</v>
      </c>
      <c r="N131" s="8">
        <v>0</v>
      </c>
    </row>
    <row r="132" spans="1:14" x14ac:dyDescent="0.3">
      <c r="A132" s="3" t="s">
        <v>351</v>
      </c>
      <c r="B132" s="3" t="s">
        <v>329</v>
      </c>
      <c r="C132" s="3"/>
      <c r="D132" s="3" t="s">
        <v>27</v>
      </c>
      <c r="E132" s="3" t="s">
        <v>330</v>
      </c>
      <c r="F132" s="9">
        <v>43.35</v>
      </c>
      <c r="G132" s="9"/>
      <c r="H132" s="3" t="s">
        <v>26</v>
      </c>
      <c r="I132" s="3" t="s">
        <v>331</v>
      </c>
      <c r="J132" s="3"/>
      <c r="K132" s="3">
        <v>5000</v>
      </c>
      <c r="L132" s="3">
        <v>457735698</v>
      </c>
      <c r="N132" s="8">
        <v>5000</v>
      </c>
    </row>
    <row r="133" spans="1:14" x14ac:dyDescent="0.3">
      <c r="A133" s="3" t="s">
        <v>141</v>
      </c>
      <c r="B133" s="3" t="s">
        <v>329</v>
      </c>
      <c r="C133" s="3"/>
      <c r="D133" s="3" t="s">
        <v>27</v>
      </c>
      <c r="E133" s="3" t="s">
        <v>332</v>
      </c>
      <c r="F133" s="9">
        <v>43.35</v>
      </c>
      <c r="G133" s="9">
        <v>43.35</v>
      </c>
      <c r="H133" s="3" t="s">
        <v>26</v>
      </c>
      <c r="I133" s="3" t="s">
        <v>331</v>
      </c>
      <c r="J133" s="3">
        <v>5000</v>
      </c>
      <c r="K133" s="3">
        <v>3929</v>
      </c>
      <c r="L133" s="3">
        <v>457735698</v>
      </c>
      <c r="N133" s="8">
        <v>3929</v>
      </c>
    </row>
    <row r="134" spans="1:14" x14ac:dyDescent="0.3">
      <c r="A134" s="3" t="s">
        <v>142</v>
      </c>
      <c r="B134" s="3" t="s">
        <v>329</v>
      </c>
      <c r="C134" s="3"/>
      <c r="D134" s="3" t="s">
        <v>27</v>
      </c>
      <c r="E134" s="3" t="s">
        <v>332</v>
      </c>
      <c r="F134" s="9">
        <v>43.35</v>
      </c>
      <c r="G134" s="9">
        <v>43.35</v>
      </c>
      <c r="H134" s="3" t="s">
        <v>26</v>
      </c>
      <c r="I134" s="3" t="s">
        <v>331</v>
      </c>
      <c r="J134" s="3">
        <v>5000</v>
      </c>
      <c r="K134" s="3">
        <v>3497</v>
      </c>
      <c r="L134" s="3">
        <v>457735698</v>
      </c>
      <c r="N134" s="8">
        <v>3497</v>
      </c>
    </row>
    <row r="135" spans="1:14" x14ac:dyDescent="0.3">
      <c r="A135" s="3" t="s">
        <v>143</v>
      </c>
      <c r="B135" s="3" t="s">
        <v>329</v>
      </c>
      <c r="C135" s="3"/>
      <c r="D135" s="3" t="s">
        <v>27</v>
      </c>
      <c r="E135" s="3" t="s">
        <v>332</v>
      </c>
      <c r="F135" s="9">
        <v>43.35</v>
      </c>
      <c r="G135" s="9">
        <v>43.35</v>
      </c>
      <c r="H135" s="3" t="s">
        <v>26</v>
      </c>
      <c r="I135" s="3" t="s">
        <v>331</v>
      </c>
      <c r="J135" s="3">
        <v>5000</v>
      </c>
      <c r="K135" s="3">
        <v>3416</v>
      </c>
      <c r="L135" s="3">
        <v>457735698</v>
      </c>
      <c r="N135" s="8">
        <v>3416</v>
      </c>
    </row>
    <row r="136" spans="1:14" x14ac:dyDescent="0.3">
      <c r="A136" s="3" t="s">
        <v>144</v>
      </c>
      <c r="B136" s="3" t="s">
        <v>329</v>
      </c>
      <c r="C136" s="3"/>
      <c r="D136" s="3" t="s">
        <v>27</v>
      </c>
      <c r="E136" s="3" t="s">
        <v>332</v>
      </c>
      <c r="F136" s="9">
        <v>43.35</v>
      </c>
      <c r="G136" s="9">
        <v>43.35</v>
      </c>
      <c r="H136" s="3" t="s">
        <v>26</v>
      </c>
      <c r="I136" s="3" t="s">
        <v>331</v>
      </c>
      <c r="J136" s="3">
        <v>5000</v>
      </c>
      <c r="K136" s="3">
        <v>3341</v>
      </c>
      <c r="L136" s="3">
        <v>457735698</v>
      </c>
      <c r="N136" s="8">
        <v>3341</v>
      </c>
    </row>
    <row r="137" spans="1:14" x14ac:dyDescent="0.3">
      <c r="A137" s="3" t="s">
        <v>145</v>
      </c>
      <c r="B137" s="3" t="s">
        <v>329</v>
      </c>
      <c r="C137" s="3"/>
      <c r="D137" s="3" t="s">
        <v>27</v>
      </c>
      <c r="E137" s="3" t="s">
        <v>332</v>
      </c>
      <c r="F137" s="9">
        <v>43.35</v>
      </c>
      <c r="G137" s="9">
        <v>43.35</v>
      </c>
      <c r="H137" s="3" t="s">
        <v>26</v>
      </c>
      <c r="I137" s="3" t="s">
        <v>331</v>
      </c>
      <c r="J137" s="3">
        <v>5000</v>
      </c>
      <c r="K137" s="3">
        <v>2989</v>
      </c>
      <c r="L137" s="3">
        <v>457735698</v>
      </c>
      <c r="N137" s="8">
        <v>2989</v>
      </c>
    </row>
    <row r="138" spans="1:14" x14ac:dyDescent="0.3">
      <c r="A138" s="3" t="s">
        <v>146</v>
      </c>
      <c r="B138" s="3" t="s">
        <v>329</v>
      </c>
      <c r="C138" s="3"/>
      <c r="D138" s="3" t="s">
        <v>27</v>
      </c>
      <c r="E138" s="3" t="s">
        <v>332</v>
      </c>
      <c r="F138" s="9">
        <v>43.35</v>
      </c>
      <c r="G138" s="9">
        <v>43.35</v>
      </c>
      <c r="H138" s="3" t="s">
        <v>26</v>
      </c>
      <c r="I138" s="3" t="s">
        <v>331</v>
      </c>
      <c r="J138" s="3">
        <v>5000</v>
      </c>
      <c r="K138" s="3">
        <v>2557</v>
      </c>
      <c r="L138" s="3">
        <v>457735698</v>
      </c>
      <c r="N138" s="8">
        <v>2557</v>
      </c>
    </row>
    <row r="139" spans="1:14" x14ac:dyDescent="0.3">
      <c r="A139" s="3" t="s">
        <v>147</v>
      </c>
      <c r="B139" s="3" t="s">
        <v>329</v>
      </c>
      <c r="C139" s="3"/>
      <c r="D139" s="3" t="s">
        <v>27</v>
      </c>
      <c r="E139" s="3" t="s">
        <v>332</v>
      </c>
      <c r="F139" s="9">
        <v>43.35</v>
      </c>
      <c r="G139" s="9">
        <v>43.35</v>
      </c>
      <c r="H139" s="3" t="s">
        <v>26</v>
      </c>
      <c r="I139" s="3" t="s">
        <v>331</v>
      </c>
      <c r="J139" s="3">
        <v>5000</v>
      </c>
      <c r="K139" s="3">
        <v>1842</v>
      </c>
      <c r="L139" s="3">
        <v>457735698</v>
      </c>
      <c r="N139" s="8">
        <v>1842</v>
      </c>
    </row>
    <row r="140" spans="1:14" x14ac:dyDescent="0.3">
      <c r="A140" s="3" t="s">
        <v>148</v>
      </c>
      <c r="B140" s="3" t="s">
        <v>329</v>
      </c>
      <c r="C140" s="3"/>
      <c r="D140" s="3" t="s">
        <v>27</v>
      </c>
      <c r="E140" s="3" t="s">
        <v>332</v>
      </c>
      <c r="F140" s="9">
        <v>43.35</v>
      </c>
      <c r="G140" s="9">
        <v>43.35</v>
      </c>
      <c r="H140" s="3" t="s">
        <v>26</v>
      </c>
      <c r="I140" s="3" t="s">
        <v>331</v>
      </c>
      <c r="J140" s="3">
        <v>5000</v>
      </c>
      <c r="K140" s="3">
        <v>1348</v>
      </c>
      <c r="L140" s="3">
        <v>457735698</v>
      </c>
      <c r="N140" s="8">
        <v>1348</v>
      </c>
    </row>
    <row r="141" spans="1:14" x14ac:dyDescent="0.3">
      <c r="A141" s="3" t="s">
        <v>149</v>
      </c>
      <c r="B141" s="3" t="s">
        <v>329</v>
      </c>
      <c r="C141" s="3"/>
      <c r="D141" s="3" t="s">
        <v>27</v>
      </c>
      <c r="E141" s="3" t="s">
        <v>332</v>
      </c>
      <c r="F141" s="9">
        <v>43.35</v>
      </c>
      <c r="G141" s="9">
        <v>43.35</v>
      </c>
      <c r="H141" s="3" t="s">
        <v>26</v>
      </c>
      <c r="I141" s="3" t="s">
        <v>331</v>
      </c>
      <c r="J141" s="3">
        <v>5000</v>
      </c>
      <c r="K141" s="3">
        <v>783</v>
      </c>
      <c r="L141" s="3">
        <v>457735698</v>
      </c>
      <c r="N141" s="8">
        <v>783</v>
      </c>
    </row>
    <row r="142" spans="1:14" x14ac:dyDescent="0.3">
      <c r="A142" s="3" t="s">
        <v>352</v>
      </c>
      <c r="B142" s="3" t="s">
        <v>329</v>
      </c>
      <c r="C142" s="3"/>
      <c r="D142" s="3" t="s">
        <v>27</v>
      </c>
      <c r="E142" s="3" t="s">
        <v>338</v>
      </c>
      <c r="F142" s="9">
        <v>43.65</v>
      </c>
      <c r="G142" s="9"/>
      <c r="H142" s="3" t="s">
        <v>26</v>
      </c>
      <c r="I142" s="3" t="s">
        <v>331</v>
      </c>
      <c r="J142" s="3"/>
      <c r="K142" s="3">
        <v>783</v>
      </c>
      <c r="L142" s="3">
        <v>457735698</v>
      </c>
      <c r="N142" s="8">
        <v>783</v>
      </c>
    </row>
    <row r="143" spans="1:14" x14ac:dyDescent="0.3">
      <c r="A143" s="3" t="s">
        <v>150</v>
      </c>
      <c r="B143" s="3" t="s">
        <v>329</v>
      </c>
      <c r="C143" s="3"/>
      <c r="D143" s="3" t="s">
        <v>27</v>
      </c>
      <c r="E143" s="3" t="s">
        <v>332</v>
      </c>
      <c r="F143" s="9">
        <v>43.65</v>
      </c>
      <c r="G143" s="9">
        <v>43.65</v>
      </c>
      <c r="H143" s="3" t="s">
        <v>26</v>
      </c>
      <c r="I143" s="3" t="s">
        <v>331</v>
      </c>
      <c r="J143" s="3">
        <v>5000</v>
      </c>
      <c r="K143" s="3">
        <v>282</v>
      </c>
      <c r="L143" s="3">
        <v>457735698</v>
      </c>
      <c r="N143" s="8">
        <v>282</v>
      </c>
    </row>
    <row r="144" spans="1:14" x14ac:dyDescent="0.3">
      <c r="A144" s="3" t="s">
        <v>151</v>
      </c>
      <c r="B144" s="3" t="s">
        <v>329</v>
      </c>
      <c r="C144" s="3"/>
      <c r="D144" s="3" t="s">
        <v>27</v>
      </c>
      <c r="E144" s="3" t="s">
        <v>332</v>
      </c>
      <c r="F144" s="9">
        <v>43.65</v>
      </c>
      <c r="G144" s="9">
        <v>43.65</v>
      </c>
      <c r="H144" s="3" t="s">
        <v>26</v>
      </c>
      <c r="I144" s="3" t="s">
        <v>331</v>
      </c>
      <c r="J144" s="3">
        <v>5000</v>
      </c>
      <c r="K144" s="3">
        <v>232</v>
      </c>
      <c r="L144" s="3">
        <v>457735698</v>
      </c>
      <c r="N144" s="8">
        <v>232</v>
      </c>
    </row>
    <row r="145" spans="1:14" x14ac:dyDescent="0.3">
      <c r="A145" s="3" t="s">
        <v>152</v>
      </c>
      <c r="B145" s="3" t="s">
        <v>329</v>
      </c>
      <c r="C145" s="3"/>
      <c r="D145" s="3" t="s">
        <v>27</v>
      </c>
      <c r="E145" s="3" t="s">
        <v>333</v>
      </c>
      <c r="F145" s="9">
        <v>43.65</v>
      </c>
      <c r="G145" s="9">
        <v>43.65</v>
      </c>
      <c r="H145" s="3" t="s">
        <v>26</v>
      </c>
      <c r="I145" s="3" t="s">
        <v>331</v>
      </c>
      <c r="J145" s="3">
        <v>5000</v>
      </c>
      <c r="K145" s="3">
        <v>0</v>
      </c>
      <c r="L145" s="3">
        <v>457735698</v>
      </c>
      <c r="N145" s="8">
        <v>0</v>
      </c>
    </row>
    <row r="146" spans="1:14" x14ac:dyDescent="0.3">
      <c r="A146" s="3" t="s">
        <v>353</v>
      </c>
      <c r="B146" s="3" t="s">
        <v>329</v>
      </c>
      <c r="C146" s="3"/>
      <c r="D146" s="3" t="s">
        <v>27</v>
      </c>
      <c r="E146" s="3" t="s">
        <v>330</v>
      </c>
      <c r="F146" s="9">
        <v>43.25</v>
      </c>
      <c r="G146" s="9"/>
      <c r="H146" s="3" t="s">
        <v>26</v>
      </c>
      <c r="I146" s="3" t="s">
        <v>331</v>
      </c>
      <c r="J146" s="3"/>
      <c r="K146" s="3">
        <v>5000</v>
      </c>
      <c r="L146" s="3">
        <v>457738990</v>
      </c>
      <c r="N146" s="8">
        <v>5000</v>
      </c>
    </row>
    <row r="147" spans="1:14" x14ac:dyDescent="0.3">
      <c r="A147" s="3" t="s">
        <v>354</v>
      </c>
      <c r="B147" s="3" t="s">
        <v>329</v>
      </c>
      <c r="C147" s="3"/>
      <c r="D147" s="3" t="s">
        <v>27</v>
      </c>
      <c r="E147" s="3" t="s">
        <v>338</v>
      </c>
      <c r="F147" s="9">
        <v>43.65</v>
      </c>
      <c r="G147" s="9"/>
      <c r="H147" s="3" t="s">
        <v>26</v>
      </c>
      <c r="I147" s="3" t="s">
        <v>331</v>
      </c>
      <c r="J147" s="3"/>
      <c r="K147" s="3">
        <v>5000</v>
      </c>
      <c r="L147" s="3">
        <v>457738990</v>
      </c>
      <c r="N147" s="8">
        <v>5000</v>
      </c>
    </row>
    <row r="148" spans="1:14" x14ac:dyDescent="0.3">
      <c r="A148" s="3" t="s">
        <v>153</v>
      </c>
      <c r="B148" s="3" t="s">
        <v>329</v>
      </c>
      <c r="C148" s="3"/>
      <c r="D148" s="3" t="s">
        <v>27</v>
      </c>
      <c r="E148" s="3" t="s">
        <v>332</v>
      </c>
      <c r="F148" s="9">
        <v>43.65</v>
      </c>
      <c r="G148" s="9">
        <v>43.65</v>
      </c>
      <c r="H148" s="3" t="s">
        <v>26</v>
      </c>
      <c r="I148" s="3" t="s">
        <v>331</v>
      </c>
      <c r="J148" s="3">
        <v>5000</v>
      </c>
      <c r="K148" s="3">
        <v>4499</v>
      </c>
      <c r="L148" s="3">
        <v>457738990</v>
      </c>
      <c r="N148" s="8">
        <v>4499</v>
      </c>
    </row>
    <row r="149" spans="1:14" x14ac:dyDescent="0.3">
      <c r="A149" s="3" t="s">
        <v>154</v>
      </c>
      <c r="B149" s="3" t="s">
        <v>329</v>
      </c>
      <c r="C149" s="3"/>
      <c r="D149" s="3" t="s">
        <v>27</v>
      </c>
      <c r="E149" s="3" t="s">
        <v>332</v>
      </c>
      <c r="F149" s="9">
        <v>43.65</v>
      </c>
      <c r="G149" s="9">
        <v>43.65</v>
      </c>
      <c r="H149" s="3" t="s">
        <v>26</v>
      </c>
      <c r="I149" s="3" t="s">
        <v>331</v>
      </c>
      <c r="J149" s="3">
        <v>5000</v>
      </c>
      <c r="K149" s="3">
        <v>4455</v>
      </c>
      <c r="L149" s="3">
        <v>457738990</v>
      </c>
      <c r="N149" s="8">
        <v>4455</v>
      </c>
    </row>
    <row r="150" spans="1:14" x14ac:dyDescent="0.3">
      <c r="A150" s="3" t="s">
        <v>155</v>
      </c>
      <c r="B150" s="3" t="s">
        <v>329</v>
      </c>
      <c r="C150" s="3"/>
      <c r="D150" s="3" t="s">
        <v>27</v>
      </c>
      <c r="E150" s="3" t="s">
        <v>332</v>
      </c>
      <c r="F150" s="9">
        <v>43.65</v>
      </c>
      <c r="G150" s="9">
        <v>43.65</v>
      </c>
      <c r="H150" s="3" t="s">
        <v>26</v>
      </c>
      <c r="I150" s="3" t="s">
        <v>331</v>
      </c>
      <c r="J150" s="3">
        <v>5000</v>
      </c>
      <c r="K150" s="3">
        <v>3954</v>
      </c>
      <c r="L150" s="3">
        <v>457738990</v>
      </c>
      <c r="N150" s="8">
        <v>3954</v>
      </c>
    </row>
    <row r="151" spans="1:14" x14ac:dyDescent="0.3">
      <c r="A151" s="3" t="s">
        <v>156</v>
      </c>
      <c r="B151" s="3" t="s">
        <v>329</v>
      </c>
      <c r="C151" s="3"/>
      <c r="D151" s="3" t="s">
        <v>27</v>
      </c>
      <c r="E151" s="3" t="s">
        <v>332</v>
      </c>
      <c r="F151" s="9">
        <v>43.65</v>
      </c>
      <c r="G151" s="9">
        <v>43.65</v>
      </c>
      <c r="H151" s="3" t="s">
        <v>26</v>
      </c>
      <c r="I151" s="3" t="s">
        <v>331</v>
      </c>
      <c r="J151" s="3">
        <v>5000</v>
      </c>
      <c r="K151" s="3">
        <v>3497</v>
      </c>
      <c r="L151" s="3">
        <v>457738990</v>
      </c>
      <c r="N151" s="8">
        <v>3497</v>
      </c>
    </row>
    <row r="152" spans="1:14" x14ac:dyDescent="0.3">
      <c r="A152" s="3" t="s">
        <v>157</v>
      </c>
      <c r="B152" s="3" t="s">
        <v>329</v>
      </c>
      <c r="C152" s="3"/>
      <c r="D152" s="3" t="s">
        <v>27</v>
      </c>
      <c r="E152" s="3" t="s">
        <v>332</v>
      </c>
      <c r="F152" s="9">
        <v>43.65</v>
      </c>
      <c r="G152" s="9">
        <v>43.65</v>
      </c>
      <c r="H152" s="3" t="s">
        <v>26</v>
      </c>
      <c r="I152" s="3" t="s">
        <v>331</v>
      </c>
      <c r="J152" s="3">
        <v>5000</v>
      </c>
      <c r="K152" s="3">
        <v>2583</v>
      </c>
      <c r="L152" s="3">
        <v>457738990</v>
      </c>
      <c r="N152" s="8">
        <v>2583</v>
      </c>
    </row>
    <row r="153" spans="1:14" x14ac:dyDescent="0.3">
      <c r="A153" s="3" t="s">
        <v>158</v>
      </c>
      <c r="B153" s="3" t="s">
        <v>329</v>
      </c>
      <c r="C153" s="3"/>
      <c r="D153" s="3" t="s">
        <v>27</v>
      </c>
      <c r="E153" s="3" t="s">
        <v>332</v>
      </c>
      <c r="F153" s="9">
        <v>43.65</v>
      </c>
      <c r="G153" s="9">
        <v>43.65</v>
      </c>
      <c r="H153" s="3" t="s">
        <v>26</v>
      </c>
      <c r="I153" s="3" t="s">
        <v>331</v>
      </c>
      <c r="J153" s="3">
        <v>5000</v>
      </c>
      <c r="K153" s="3">
        <v>2082</v>
      </c>
      <c r="L153" s="3">
        <v>457738990</v>
      </c>
      <c r="N153" s="8">
        <v>2082</v>
      </c>
    </row>
    <row r="154" spans="1:14" x14ac:dyDescent="0.3">
      <c r="A154" s="3" t="s">
        <v>159</v>
      </c>
      <c r="B154" s="3" t="s">
        <v>329</v>
      </c>
      <c r="C154" s="3"/>
      <c r="D154" s="3" t="s">
        <v>27</v>
      </c>
      <c r="E154" s="3" t="s">
        <v>332</v>
      </c>
      <c r="F154" s="9">
        <v>43.65</v>
      </c>
      <c r="G154" s="9">
        <v>43.65</v>
      </c>
      <c r="H154" s="3" t="s">
        <v>26</v>
      </c>
      <c r="I154" s="3" t="s">
        <v>331</v>
      </c>
      <c r="J154" s="3">
        <v>5000</v>
      </c>
      <c r="K154" s="3">
        <v>1625</v>
      </c>
      <c r="L154" s="3">
        <v>457738990</v>
      </c>
      <c r="N154" s="8">
        <v>1625</v>
      </c>
    </row>
    <row r="155" spans="1:14" x14ac:dyDescent="0.3">
      <c r="A155" s="3" t="s">
        <v>160</v>
      </c>
      <c r="B155" s="3" t="s">
        <v>329</v>
      </c>
      <c r="C155" s="3"/>
      <c r="D155" s="3" t="s">
        <v>27</v>
      </c>
      <c r="E155" s="3" t="s">
        <v>332</v>
      </c>
      <c r="F155" s="9">
        <v>43.65</v>
      </c>
      <c r="G155" s="9">
        <v>43.65</v>
      </c>
      <c r="H155" s="3" t="s">
        <v>26</v>
      </c>
      <c r="I155" s="3" t="s">
        <v>331</v>
      </c>
      <c r="J155" s="3">
        <v>5000</v>
      </c>
      <c r="K155" s="3">
        <v>1537</v>
      </c>
      <c r="L155" s="3">
        <v>457738990</v>
      </c>
      <c r="N155" s="8">
        <v>1537</v>
      </c>
    </row>
    <row r="156" spans="1:14" x14ac:dyDescent="0.3">
      <c r="A156" s="3" t="s">
        <v>161</v>
      </c>
      <c r="B156" s="3" t="s">
        <v>329</v>
      </c>
      <c r="C156" s="3"/>
      <c r="D156" s="3" t="s">
        <v>27</v>
      </c>
      <c r="E156" s="3" t="s">
        <v>332</v>
      </c>
      <c r="F156" s="9">
        <v>43.65</v>
      </c>
      <c r="G156" s="9">
        <v>43.65</v>
      </c>
      <c r="H156" s="3" t="s">
        <v>26</v>
      </c>
      <c r="I156" s="3" t="s">
        <v>331</v>
      </c>
      <c r="J156" s="3">
        <v>5000</v>
      </c>
      <c r="K156" s="3">
        <v>1449</v>
      </c>
      <c r="L156" s="3">
        <v>457738990</v>
      </c>
      <c r="N156" s="8">
        <v>1449</v>
      </c>
    </row>
    <row r="157" spans="1:14" x14ac:dyDescent="0.3">
      <c r="A157" s="3" t="s">
        <v>162</v>
      </c>
      <c r="B157" s="3" t="s">
        <v>329</v>
      </c>
      <c r="C157" s="3"/>
      <c r="D157" s="3" t="s">
        <v>27</v>
      </c>
      <c r="E157" s="3" t="s">
        <v>332</v>
      </c>
      <c r="F157" s="9">
        <v>43.65</v>
      </c>
      <c r="G157" s="9">
        <v>43.65</v>
      </c>
      <c r="H157" s="3" t="s">
        <v>26</v>
      </c>
      <c r="I157" s="3" t="s">
        <v>331</v>
      </c>
      <c r="J157" s="3">
        <v>5000</v>
      </c>
      <c r="K157" s="3">
        <v>1448</v>
      </c>
      <c r="L157" s="3">
        <v>457738990</v>
      </c>
      <c r="N157" s="8">
        <v>1448</v>
      </c>
    </row>
    <row r="158" spans="1:14" x14ac:dyDescent="0.3">
      <c r="A158" s="3" t="s">
        <v>163</v>
      </c>
      <c r="B158" s="3" t="s">
        <v>329</v>
      </c>
      <c r="C158" s="3"/>
      <c r="D158" s="3" t="s">
        <v>27</v>
      </c>
      <c r="E158" s="3" t="s">
        <v>332</v>
      </c>
      <c r="F158" s="9">
        <v>43.65</v>
      </c>
      <c r="G158" s="9">
        <v>43.65</v>
      </c>
      <c r="H158" s="3" t="s">
        <v>26</v>
      </c>
      <c r="I158" s="3" t="s">
        <v>331</v>
      </c>
      <c r="J158" s="3">
        <v>5000</v>
      </c>
      <c r="K158" s="3">
        <v>1360</v>
      </c>
      <c r="L158" s="3">
        <v>457738990</v>
      </c>
      <c r="N158" s="8">
        <v>1360</v>
      </c>
    </row>
    <row r="159" spans="1:14" x14ac:dyDescent="0.3">
      <c r="A159" s="3" t="s">
        <v>164</v>
      </c>
      <c r="B159" s="3" t="s">
        <v>329</v>
      </c>
      <c r="C159" s="3"/>
      <c r="D159" s="3" t="s">
        <v>27</v>
      </c>
      <c r="E159" s="3" t="s">
        <v>332</v>
      </c>
      <c r="F159" s="9">
        <v>43.65</v>
      </c>
      <c r="G159" s="9">
        <v>43.65</v>
      </c>
      <c r="H159" s="3" t="s">
        <v>26</v>
      </c>
      <c r="I159" s="3" t="s">
        <v>331</v>
      </c>
      <c r="J159" s="3">
        <v>5000</v>
      </c>
      <c r="K159" s="3">
        <v>1333</v>
      </c>
      <c r="L159" s="3">
        <v>457738990</v>
      </c>
      <c r="N159" s="8">
        <v>1333</v>
      </c>
    </row>
    <row r="160" spans="1:14" x14ac:dyDescent="0.3">
      <c r="A160" s="3" t="s">
        <v>165</v>
      </c>
      <c r="B160" s="3" t="s">
        <v>329</v>
      </c>
      <c r="C160" s="3"/>
      <c r="D160" s="3" t="s">
        <v>27</v>
      </c>
      <c r="E160" s="3" t="s">
        <v>332</v>
      </c>
      <c r="F160" s="9">
        <v>43.65</v>
      </c>
      <c r="G160" s="9">
        <v>43.65</v>
      </c>
      <c r="H160" s="3" t="s">
        <v>26</v>
      </c>
      <c r="I160" s="3" t="s">
        <v>331</v>
      </c>
      <c r="J160" s="3">
        <v>5000</v>
      </c>
      <c r="K160" s="3">
        <v>1239</v>
      </c>
      <c r="L160" s="3">
        <v>457738990</v>
      </c>
      <c r="N160" s="8">
        <v>1239</v>
      </c>
    </row>
    <row r="161" spans="1:14" x14ac:dyDescent="0.3">
      <c r="A161" s="3" t="s">
        <v>166</v>
      </c>
      <c r="B161" s="3" t="s">
        <v>329</v>
      </c>
      <c r="C161" s="3"/>
      <c r="D161" s="3" t="s">
        <v>27</v>
      </c>
      <c r="E161" s="3" t="s">
        <v>332</v>
      </c>
      <c r="F161" s="9">
        <v>43.65</v>
      </c>
      <c r="G161" s="9">
        <v>43.65</v>
      </c>
      <c r="H161" s="3" t="s">
        <v>26</v>
      </c>
      <c r="I161" s="3" t="s">
        <v>331</v>
      </c>
      <c r="J161" s="3">
        <v>5000</v>
      </c>
      <c r="K161" s="3">
        <v>1237</v>
      </c>
      <c r="L161" s="3">
        <v>457738990</v>
      </c>
      <c r="N161" s="8">
        <v>1237</v>
      </c>
    </row>
    <row r="162" spans="1:14" x14ac:dyDescent="0.3">
      <c r="A162" s="3" t="s">
        <v>167</v>
      </c>
      <c r="B162" s="3" t="s">
        <v>329</v>
      </c>
      <c r="C162" s="3"/>
      <c r="D162" s="3" t="s">
        <v>27</v>
      </c>
      <c r="E162" s="3" t="s">
        <v>332</v>
      </c>
      <c r="F162" s="9">
        <v>43.65</v>
      </c>
      <c r="G162" s="9">
        <v>43.65</v>
      </c>
      <c r="H162" s="3" t="s">
        <v>26</v>
      </c>
      <c r="I162" s="3" t="s">
        <v>331</v>
      </c>
      <c r="J162" s="3">
        <v>5000</v>
      </c>
      <c r="K162" s="3">
        <v>990</v>
      </c>
      <c r="L162" s="3">
        <v>457738990</v>
      </c>
      <c r="N162" s="8">
        <v>990</v>
      </c>
    </row>
    <row r="163" spans="1:14" x14ac:dyDescent="0.3">
      <c r="A163" s="3" t="s">
        <v>168</v>
      </c>
      <c r="B163" s="3" t="s">
        <v>329</v>
      </c>
      <c r="C163" s="3"/>
      <c r="D163" s="3" t="s">
        <v>27</v>
      </c>
      <c r="E163" s="3" t="s">
        <v>333</v>
      </c>
      <c r="F163" s="9">
        <v>43.65</v>
      </c>
      <c r="G163" s="9">
        <v>43.65</v>
      </c>
      <c r="H163" s="3" t="s">
        <v>26</v>
      </c>
      <c r="I163" s="3" t="s">
        <v>331</v>
      </c>
      <c r="J163" s="3">
        <v>5000</v>
      </c>
      <c r="K163" s="3">
        <v>0</v>
      </c>
      <c r="L163" s="3">
        <v>457738990</v>
      </c>
      <c r="N163" s="8">
        <v>0</v>
      </c>
    </row>
    <row r="164" spans="1:14" x14ac:dyDescent="0.3">
      <c r="A164" s="3" t="s">
        <v>355</v>
      </c>
      <c r="B164" s="3" t="s">
        <v>329</v>
      </c>
      <c r="C164" s="3"/>
      <c r="D164" s="3" t="s">
        <v>27</v>
      </c>
      <c r="E164" s="3" t="s">
        <v>330</v>
      </c>
      <c r="F164" s="9">
        <v>43.4</v>
      </c>
      <c r="G164" s="9"/>
      <c r="H164" s="3" t="s">
        <v>26</v>
      </c>
      <c r="I164" s="3" t="s">
        <v>331</v>
      </c>
      <c r="J164" s="3"/>
      <c r="K164" s="3">
        <v>5000</v>
      </c>
      <c r="L164" s="3">
        <v>457741466</v>
      </c>
      <c r="N164" s="8">
        <v>5000</v>
      </c>
    </row>
    <row r="165" spans="1:14" x14ac:dyDescent="0.3">
      <c r="A165" s="3" t="s">
        <v>169</v>
      </c>
      <c r="B165" s="3" t="s">
        <v>329</v>
      </c>
      <c r="C165" s="3"/>
      <c r="D165" s="3" t="s">
        <v>27</v>
      </c>
      <c r="E165" s="3" t="s">
        <v>332</v>
      </c>
      <c r="F165" s="9">
        <v>43.4</v>
      </c>
      <c r="G165" s="9">
        <v>43.4</v>
      </c>
      <c r="H165" s="3" t="s">
        <v>26</v>
      </c>
      <c r="I165" s="3" t="s">
        <v>331</v>
      </c>
      <c r="J165" s="3">
        <v>5000</v>
      </c>
      <c r="K165" s="3">
        <v>4977</v>
      </c>
      <c r="L165" s="3">
        <v>457741466</v>
      </c>
      <c r="N165" s="8">
        <v>4977</v>
      </c>
    </row>
    <row r="166" spans="1:14" x14ac:dyDescent="0.3">
      <c r="A166" s="3" t="s">
        <v>170</v>
      </c>
      <c r="B166" s="3" t="s">
        <v>329</v>
      </c>
      <c r="C166" s="3"/>
      <c r="D166" s="3" t="s">
        <v>27</v>
      </c>
      <c r="E166" s="3" t="s">
        <v>332</v>
      </c>
      <c r="F166" s="9">
        <v>43.4</v>
      </c>
      <c r="G166" s="9">
        <v>43.4</v>
      </c>
      <c r="H166" s="3" t="s">
        <v>26</v>
      </c>
      <c r="I166" s="3" t="s">
        <v>331</v>
      </c>
      <c r="J166" s="3">
        <v>5000</v>
      </c>
      <c r="K166" s="3">
        <v>4255</v>
      </c>
      <c r="L166" s="3">
        <v>457741466</v>
      </c>
      <c r="N166" s="8">
        <v>4255</v>
      </c>
    </row>
    <row r="167" spans="1:14" x14ac:dyDescent="0.3">
      <c r="A167" s="3" t="s">
        <v>171</v>
      </c>
      <c r="B167" s="3" t="s">
        <v>329</v>
      </c>
      <c r="C167" s="3"/>
      <c r="D167" s="3" t="s">
        <v>27</v>
      </c>
      <c r="E167" s="3" t="s">
        <v>332</v>
      </c>
      <c r="F167" s="9">
        <v>43.4</v>
      </c>
      <c r="G167" s="9">
        <v>43.4</v>
      </c>
      <c r="H167" s="3" t="s">
        <v>26</v>
      </c>
      <c r="I167" s="3" t="s">
        <v>331</v>
      </c>
      <c r="J167" s="3">
        <v>5000</v>
      </c>
      <c r="K167" s="3">
        <v>3998</v>
      </c>
      <c r="L167" s="3">
        <v>457741466</v>
      </c>
      <c r="N167" s="8">
        <v>3998</v>
      </c>
    </row>
    <row r="168" spans="1:14" x14ac:dyDescent="0.3">
      <c r="A168" s="3" t="s">
        <v>172</v>
      </c>
      <c r="B168" s="3" t="s">
        <v>329</v>
      </c>
      <c r="C168" s="3"/>
      <c r="D168" s="3" t="s">
        <v>27</v>
      </c>
      <c r="E168" s="3" t="s">
        <v>332</v>
      </c>
      <c r="F168" s="9">
        <v>43.4</v>
      </c>
      <c r="G168" s="9">
        <v>43.4</v>
      </c>
      <c r="H168" s="3" t="s">
        <v>26</v>
      </c>
      <c r="I168" s="3" t="s">
        <v>331</v>
      </c>
      <c r="J168" s="3">
        <v>5000</v>
      </c>
      <c r="K168" s="3">
        <v>3497</v>
      </c>
      <c r="L168" s="3">
        <v>457741466</v>
      </c>
      <c r="N168" s="8">
        <v>3497</v>
      </c>
    </row>
    <row r="169" spans="1:14" x14ac:dyDescent="0.3">
      <c r="A169" s="3" t="s">
        <v>173</v>
      </c>
      <c r="B169" s="3" t="s">
        <v>329</v>
      </c>
      <c r="C169" s="3"/>
      <c r="D169" s="3" t="s">
        <v>27</v>
      </c>
      <c r="E169" s="3" t="s">
        <v>332</v>
      </c>
      <c r="F169" s="9">
        <v>43.4</v>
      </c>
      <c r="G169" s="9">
        <v>43.4</v>
      </c>
      <c r="H169" s="3" t="s">
        <v>26</v>
      </c>
      <c r="I169" s="3" t="s">
        <v>331</v>
      </c>
      <c r="J169" s="3">
        <v>5000</v>
      </c>
      <c r="K169" s="3">
        <v>2996</v>
      </c>
      <c r="L169" s="3">
        <v>457741466</v>
      </c>
      <c r="N169" s="8">
        <v>2996</v>
      </c>
    </row>
    <row r="170" spans="1:14" x14ac:dyDescent="0.3">
      <c r="A170" s="3" t="s">
        <v>174</v>
      </c>
      <c r="B170" s="3" t="s">
        <v>329</v>
      </c>
      <c r="C170" s="3"/>
      <c r="D170" s="3" t="s">
        <v>27</v>
      </c>
      <c r="E170" s="3" t="s">
        <v>332</v>
      </c>
      <c r="F170" s="9">
        <v>43.4</v>
      </c>
      <c r="G170" s="9">
        <v>43.4</v>
      </c>
      <c r="H170" s="3" t="s">
        <v>26</v>
      </c>
      <c r="I170" s="3" t="s">
        <v>331</v>
      </c>
      <c r="J170" s="3">
        <v>5000</v>
      </c>
      <c r="K170" s="3">
        <v>2757</v>
      </c>
      <c r="L170" s="3">
        <v>457741466</v>
      </c>
      <c r="N170" s="8">
        <v>2757</v>
      </c>
    </row>
    <row r="171" spans="1:14" x14ac:dyDescent="0.3">
      <c r="A171" s="3" t="s">
        <v>175</v>
      </c>
      <c r="B171" s="3" t="s">
        <v>329</v>
      </c>
      <c r="C171" s="3"/>
      <c r="D171" s="3" t="s">
        <v>27</v>
      </c>
      <c r="E171" s="3" t="s">
        <v>332</v>
      </c>
      <c r="F171" s="9">
        <v>43.4</v>
      </c>
      <c r="G171" s="9">
        <v>43.4</v>
      </c>
      <c r="H171" s="3" t="s">
        <v>26</v>
      </c>
      <c r="I171" s="3" t="s">
        <v>331</v>
      </c>
      <c r="J171" s="3">
        <v>5000</v>
      </c>
      <c r="K171" s="3">
        <v>2254</v>
      </c>
      <c r="L171" s="3">
        <v>457741466</v>
      </c>
      <c r="N171" s="8">
        <v>2254</v>
      </c>
    </row>
    <row r="172" spans="1:14" x14ac:dyDescent="0.3">
      <c r="A172" s="3" t="s">
        <v>176</v>
      </c>
      <c r="B172" s="3" t="s">
        <v>329</v>
      </c>
      <c r="C172" s="3"/>
      <c r="D172" s="3" t="s">
        <v>27</v>
      </c>
      <c r="E172" s="3" t="s">
        <v>332</v>
      </c>
      <c r="F172" s="9">
        <v>43.4</v>
      </c>
      <c r="G172" s="9">
        <v>43.4</v>
      </c>
      <c r="H172" s="3" t="s">
        <v>26</v>
      </c>
      <c r="I172" s="3" t="s">
        <v>331</v>
      </c>
      <c r="J172" s="3">
        <v>5000</v>
      </c>
      <c r="K172" s="3">
        <v>1918</v>
      </c>
      <c r="L172" s="3">
        <v>457741466</v>
      </c>
      <c r="N172" s="8">
        <v>1918</v>
      </c>
    </row>
    <row r="173" spans="1:14" x14ac:dyDescent="0.3">
      <c r="A173" s="3" t="s">
        <v>177</v>
      </c>
      <c r="B173" s="3" t="s">
        <v>329</v>
      </c>
      <c r="C173" s="3"/>
      <c r="D173" s="3" t="s">
        <v>27</v>
      </c>
      <c r="E173" s="3" t="s">
        <v>332</v>
      </c>
      <c r="F173" s="9">
        <v>43.4</v>
      </c>
      <c r="G173" s="9">
        <v>43.4</v>
      </c>
      <c r="H173" s="3" t="s">
        <v>26</v>
      </c>
      <c r="I173" s="3" t="s">
        <v>331</v>
      </c>
      <c r="J173" s="3">
        <v>5000</v>
      </c>
      <c r="K173" s="3">
        <v>1816</v>
      </c>
      <c r="L173" s="3">
        <v>457741466</v>
      </c>
      <c r="N173" s="8">
        <v>1816</v>
      </c>
    </row>
    <row r="174" spans="1:14" x14ac:dyDescent="0.3">
      <c r="A174" s="3" t="s">
        <v>178</v>
      </c>
      <c r="B174" s="3" t="s">
        <v>329</v>
      </c>
      <c r="C174" s="3"/>
      <c r="D174" s="3" t="s">
        <v>27</v>
      </c>
      <c r="E174" s="3" t="s">
        <v>332</v>
      </c>
      <c r="F174" s="9">
        <v>43.4</v>
      </c>
      <c r="G174" s="9">
        <v>43.4</v>
      </c>
      <c r="H174" s="3" t="s">
        <v>26</v>
      </c>
      <c r="I174" s="3" t="s">
        <v>331</v>
      </c>
      <c r="J174" s="3">
        <v>5000</v>
      </c>
      <c r="K174" s="3">
        <v>1170</v>
      </c>
      <c r="L174" s="3">
        <v>457741466</v>
      </c>
      <c r="N174" s="8">
        <v>1170</v>
      </c>
    </row>
    <row r="175" spans="1:14" x14ac:dyDescent="0.3">
      <c r="A175" s="3" t="s">
        <v>179</v>
      </c>
      <c r="B175" s="3" t="s">
        <v>329</v>
      </c>
      <c r="C175" s="3"/>
      <c r="D175" s="3" t="s">
        <v>27</v>
      </c>
      <c r="E175" s="3" t="s">
        <v>332</v>
      </c>
      <c r="F175" s="9">
        <v>43.4</v>
      </c>
      <c r="G175" s="9">
        <v>43.4</v>
      </c>
      <c r="H175" s="3" t="s">
        <v>26</v>
      </c>
      <c r="I175" s="3" t="s">
        <v>331</v>
      </c>
      <c r="J175" s="3">
        <v>5000</v>
      </c>
      <c r="K175" s="3">
        <v>992</v>
      </c>
      <c r="L175" s="3">
        <v>457741466</v>
      </c>
      <c r="N175" s="8">
        <v>992</v>
      </c>
    </row>
    <row r="176" spans="1:14" x14ac:dyDescent="0.3">
      <c r="A176" s="3" t="s">
        <v>356</v>
      </c>
      <c r="B176" s="3" t="s">
        <v>329</v>
      </c>
      <c r="C176" s="3"/>
      <c r="D176" s="3" t="s">
        <v>27</v>
      </c>
      <c r="E176" s="3" t="s">
        <v>338</v>
      </c>
      <c r="F176" s="9">
        <v>43.6</v>
      </c>
      <c r="G176" s="9"/>
      <c r="H176" s="3" t="s">
        <v>26</v>
      </c>
      <c r="I176" s="3" t="s">
        <v>331</v>
      </c>
      <c r="J176" s="3"/>
      <c r="K176" s="3">
        <v>992</v>
      </c>
      <c r="L176" s="3">
        <v>457741466</v>
      </c>
      <c r="N176" s="8">
        <v>992</v>
      </c>
    </row>
    <row r="177" spans="1:14" x14ac:dyDescent="0.3">
      <c r="A177" s="3" t="s">
        <v>180</v>
      </c>
      <c r="B177" s="3" t="s">
        <v>329</v>
      </c>
      <c r="C177" s="3"/>
      <c r="D177" s="3" t="s">
        <v>27</v>
      </c>
      <c r="E177" s="3" t="s">
        <v>332</v>
      </c>
      <c r="F177" s="9">
        <v>43.6</v>
      </c>
      <c r="G177" s="9">
        <v>43.6</v>
      </c>
      <c r="H177" s="3" t="s">
        <v>26</v>
      </c>
      <c r="I177" s="3" t="s">
        <v>331</v>
      </c>
      <c r="J177" s="3">
        <v>5000</v>
      </c>
      <c r="K177" s="3">
        <v>491</v>
      </c>
      <c r="L177" s="3">
        <v>457741466</v>
      </c>
      <c r="N177" s="8">
        <v>491</v>
      </c>
    </row>
    <row r="178" spans="1:14" x14ac:dyDescent="0.3">
      <c r="A178" s="3" t="s">
        <v>181</v>
      </c>
      <c r="B178" s="3" t="s">
        <v>329</v>
      </c>
      <c r="C178" s="3"/>
      <c r="D178" s="3" t="s">
        <v>27</v>
      </c>
      <c r="E178" s="3" t="s">
        <v>332</v>
      </c>
      <c r="F178" s="9">
        <v>43.6</v>
      </c>
      <c r="G178" s="9">
        <v>43.6</v>
      </c>
      <c r="H178" s="3" t="s">
        <v>26</v>
      </c>
      <c r="I178" s="3" t="s">
        <v>331</v>
      </c>
      <c r="J178" s="3">
        <v>5000</v>
      </c>
      <c r="K178" s="3">
        <v>330</v>
      </c>
      <c r="L178" s="3">
        <v>457741466</v>
      </c>
      <c r="N178" s="8">
        <v>330</v>
      </c>
    </row>
    <row r="179" spans="1:14" x14ac:dyDescent="0.3">
      <c r="A179" s="3" t="s">
        <v>182</v>
      </c>
      <c r="B179" s="3" t="s">
        <v>329</v>
      </c>
      <c r="C179" s="3"/>
      <c r="D179" s="3" t="s">
        <v>27</v>
      </c>
      <c r="E179" s="3" t="s">
        <v>333</v>
      </c>
      <c r="F179" s="9">
        <v>43.6</v>
      </c>
      <c r="G179" s="9">
        <v>43.6</v>
      </c>
      <c r="H179" s="3" t="s">
        <v>26</v>
      </c>
      <c r="I179" s="3" t="s">
        <v>331</v>
      </c>
      <c r="J179" s="3">
        <v>5000</v>
      </c>
      <c r="K179" s="3">
        <v>0</v>
      </c>
      <c r="L179" s="3">
        <v>457741466</v>
      </c>
      <c r="N179" s="8">
        <v>0</v>
      </c>
    </row>
    <row r="180" spans="1:14" x14ac:dyDescent="0.3">
      <c r="A180" s="3" t="s">
        <v>357</v>
      </c>
      <c r="B180" s="3" t="s">
        <v>329</v>
      </c>
      <c r="C180" s="3"/>
      <c r="D180" s="3" t="s">
        <v>27</v>
      </c>
      <c r="E180" s="3" t="s">
        <v>330</v>
      </c>
      <c r="F180" s="9">
        <v>43.4</v>
      </c>
      <c r="G180" s="9"/>
      <c r="H180" s="3" t="s">
        <v>26</v>
      </c>
      <c r="I180" s="3" t="s">
        <v>331</v>
      </c>
      <c r="J180" s="3"/>
      <c r="K180" s="3">
        <v>5000</v>
      </c>
      <c r="L180" s="3">
        <v>457745600</v>
      </c>
      <c r="N180" s="8">
        <v>5000</v>
      </c>
    </row>
    <row r="181" spans="1:14" x14ac:dyDescent="0.3">
      <c r="A181" s="3" t="s">
        <v>358</v>
      </c>
      <c r="B181" s="3" t="s">
        <v>329</v>
      </c>
      <c r="C181" s="3"/>
      <c r="D181" s="3" t="s">
        <v>27</v>
      </c>
      <c r="E181" s="3" t="s">
        <v>338</v>
      </c>
      <c r="F181" s="9">
        <v>43.5</v>
      </c>
      <c r="G181" s="9"/>
      <c r="H181" s="3" t="s">
        <v>26</v>
      </c>
      <c r="I181" s="3" t="s">
        <v>331</v>
      </c>
      <c r="J181" s="3"/>
      <c r="K181" s="3">
        <v>5000</v>
      </c>
      <c r="L181" s="3">
        <v>457745600</v>
      </c>
      <c r="N181" s="8">
        <v>5000</v>
      </c>
    </row>
    <row r="182" spans="1:14" x14ac:dyDescent="0.3">
      <c r="A182" s="3" t="s">
        <v>183</v>
      </c>
      <c r="B182" s="3" t="s">
        <v>329</v>
      </c>
      <c r="C182" s="3"/>
      <c r="D182" s="3" t="s">
        <v>27</v>
      </c>
      <c r="E182" s="3" t="s">
        <v>332</v>
      </c>
      <c r="F182" s="9">
        <v>43.5</v>
      </c>
      <c r="G182" s="9">
        <v>43.5</v>
      </c>
      <c r="H182" s="3" t="s">
        <v>26</v>
      </c>
      <c r="I182" s="3" t="s">
        <v>331</v>
      </c>
      <c r="J182" s="3">
        <v>5000</v>
      </c>
      <c r="K182" s="3">
        <v>4499</v>
      </c>
      <c r="L182" s="3">
        <v>457745600</v>
      </c>
      <c r="N182" s="8">
        <v>4499</v>
      </c>
    </row>
    <row r="183" spans="1:14" x14ac:dyDescent="0.3">
      <c r="A183" s="3" t="s">
        <v>184</v>
      </c>
      <c r="B183" s="3" t="s">
        <v>329</v>
      </c>
      <c r="C183" s="3"/>
      <c r="D183" s="3" t="s">
        <v>27</v>
      </c>
      <c r="E183" s="3" t="s">
        <v>332</v>
      </c>
      <c r="F183" s="9">
        <v>43.5</v>
      </c>
      <c r="G183" s="9">
        <v>43.5</v>
      </c>
      <c r="H183" s="3" t="s">
        <v>26</v>
      </c>
      <c r="I183" s="3" t="s">
        <v>331</v>
      </c>
      <c r="J183" s="3">
        <v>5000</v>
      </c>
      <c r="K183" s="3">
        <v>3998</v>
      </c>
      <c r="L183" s="3">
        <v>457745600</v>
      </c>
      <c r="N183" s="8">
        <v>3998</v>
      </c>
    </row>
    <row r="184" spans="1:14" x14ac:dyDescent="0.3">
      <c r="A184" s="3" t="s">
        <v>185</v>
      </c>
      <c r="B184" s="3" t="s">
        <v>329</v>
      </c>
      <c r="C184" s="3"/>
      <c r="D184" s="3" t="s">
        <v>27</v>
      </c>
      <c r="E184" s="3" t="s">
        <v>332</v>
      </c>
      <c r="F184" s="9">
        <v>43.5</v>
      </c>
      <c r="G184" s="9">
        <v>43.5</v>
      </c>
      <c r="H184" s="3" t="s">
        <v>26</v>
      </c>
      <c r="I184" s="3" t="s">
        <v>331</v>
      </c>
      <c r="J184" s="3">
        <v>5000</v>
      </c>
      <c r="K184" s="3">
        <v>3497</v>
      </c>
      <c r="L184" s="3">
        <v>457745600</v>
      </c>
      <c r="N184" s="8">
        <v>3497</v>
      </c>
    </row>
    <row r="185" spans="1:14" x14ac:dyDescent="0.3">
      <c r="A185" s="3" t="s">
        <v>186</v>
      </c>
      <c r="B185" s="3" t="s">
        <v>329</v>
      </c>
      <c r="C185" s="3"/>
      <c r="D185" s="3" t="s">
        <v>27</v>
      </c>
      <c r="E185" s="3" t="s">
        <v>332</v>
      </c>
      <c r="F185" s="9">
        <v>43.5</v>
      </c>
      <c r="G185" s="9">
        <v>43.5</v>
      </c>
      <c r="H185" s="3" t="s">
        <v>26</v>
      </c>
      <c r="I185" s="3" t="s">
        <v>331</v>
      </c>
      <c r="J185" s="3">
        <v>5000</v>
      </c>
      <c r="K185" s="3">
        <v>3430</v>
      </c>
      <c r="L185" s="3">
        <v>457745600</v>
      </c>
      <c r="N185" s="8">
        <v>3430</v>
      </c>
    </row>
    <row r="186" spans="1:14" x14ac:dyDescent="0.3">
      <c r="A186" s="3" t="s">
        <v>187</v>
      </c>
      <c r="B186" s="3" t="s">
        <v>329</v>
      </c>
      <c r="C186" s="3"/>
      <c r="D186" s="3" t="s">
        <v>27</v>
      </c>
      <c r="E186" s="3" t="s">
        <v>332</v>
      </c>
      <c r="F186" s="9">
        <v>43.5</v>
      </c>
      <c r="G186" s="9">
        <v>43.5</v>
      </c>
      <c r="H186" s="3" t="s">
        <v>26</v>
      </c>
      <c r="I186" s="3" t="s">
        <v>331</v>
      </c>
      <c r="J186" s="3">
        <v>5000</v>
      </c>
      <c r="K186" s="3">
        <v>2996</v>
      </c>
      <c r="L186" s="3">
        <v>457745600</v>
      </c>
      <c r="N186" s="8">
        <v>2996</v>
      </c>
    </row>
    <row r="187" spans="1:14" x14ac:dyDescent="0.3">
      <c r="A187" s="3" t="s">
        <v>188</v>
      </c>
      <c r="B187" s="3" t="s">
        <v>329</v>
      </c>
      <c r="C187" s="3"/>
      <c r="D187" s="3" t="s">
        <v>27</v>
      </c>
      <c r="E187" s="3" t="s">
        <v>332</v>
      </c>
      <c r="F187" s="9">
        <v>43.5</v>
      </c>
      <c r="G187" s="9">
        <v>43.5</v>
      </c>
      <c r="H187" s="3" t="s">
        <v>26</v>
      </c>
      <c r="I187" s="3" t="s">
        <v>331</v>
      </c>
      <c r="J187" s="3">
        <v>5000</v>
      </c>
      <c r="K187" s="3">
        <v>2562</v>
      </c>
      <c r="L187" s="3">
        <v>457745600</v>
      </c>
      <c r="N187" s="8">
        <v>2562</v>
      </c>
    </row>
    <row r="188" spans="1:14" x14ac:dyDescent="0.3">
      <c r="A188" s="3" t="s">
        <v>189</v>
      </c>
      <c r="B188" s="3" t="s">
        <v>329</v>
      </c>
      <c r="C188" s="3"/>
      <c r="D188" s="3" t="s">
        <v>27</v>
      </c>
      <c r="E188" s="3" t="s">
        <v>332</v>
      </c>
      <c r="F188" s="9">
        <v>43.5</v>
      </c>
      <c r="G188" s="9">
        <v>43.5</v>
      </c>
      <c r="H188" s="3" t="s">
        <v>26</v>
      </c>
      <c r="I188" s="3" t="s">
        <v>331</v>
      </c>
      <c r="J188" s="3">
        <v>5000</v>
      </c>
      <c r="K188" s="3">
        <v>2495</v>
      </c>
      <c r="L188" s="3">
        <v>457745600</v>
      </c>
      <c r="N188" s="8">
        <v>2495</v>
      </c>
    </row>
    <row r="189" spans="1:14" x14ac:dyDescent="0.3">
      <c r="A189" s="3" t="s">
        <v>190</v>
      </c>
      <c r="B189" s="3" t="s">
        <v>329</v>
      </c>
      <c r="C189" s="3"/>
      <c r="D189" s="3" t="s">
        <v>27</v>
      </c>
      <c r="E189" s="3" t="s">
        <v>332</v>
      </c>
      <c r="F189" s="9">
        <v>43.5</v>
      </c>
      <c r="G189" s="9">
        <v>43.5</v>
      </c>
      <c r="H189" s="3" t="s">
        <v>26</v>
      </c>
      <c r="I189" s="3" t="s">
        <v>331</v>
      </c>
      <c r="J189" s="3">
        <v>5000</v>
      </c>
      <c r="K189" s="3">
        <v>2489</v>
      </c>
      <c r="L189" s="3">
        <v>457745600</v>
      </c>
      <c r="N189" s="8">
        <v>2489</v>
      </c>
    </row>
    <row r="190" spans="1:14" x14ac:dyDescent="0.3">
      <c r="A190" s="3" t="s">
        <v>191</v>
      </c>
      <c r="B190" s="3" t="s">
        <v>329</v>
      </c>
      <c r="C190" s="3"/>
      <c r="D190" s="3" t="s">
        <v>27</v>
      </c>
      <c r="E190" s="3" t="s">
        <v>332</v>
      </c>
      <c r="F190" s="9">
        <v>43.5</v>
      </c>
      <c r="G190" s="9">
        <v>43.5</v>
      </c>
      <c r="H190" s="3" t="s">
        <v>26</v>
      </c>
      <c r="I190" s="3" t="s">
        <v>331</v>
      </c>
      <c r="J190" s="3">
        <v>5000</v>
      </c>
      <c r="K190" s="3">
        <v>2288</v>
      </c>
      <c r="L190" s="3">
        <v>457745600</v>
      </c>
      <c r="N190" s="8">
        <v>2288</v>
      </c>
    </row>
    <row r="191" spans="1:14" x14ac:dyDescent="0.3">
      <c r="A191" s="3" t="s">
        <v>192</v>
      </c>
      <c r="B191" s="3" t="s">
        <v>329</v>
      </c>
      <c r="C191" s="3"/>
      <c r="D191" s="3" t="s">
        <v>27</v>
      </c>
      <c r="E191" s="3" t="s">
        <v>332</v>
      </c>
      <c r="F191" s="9">
        <v>43.5</v>
      </c>
      <c r="G191" s="9">
        <v>43.5</v>
      </c>
      <c r="H191" s="3" t="s">
        <v>26</v>
      </c>
      <c r="I191" s="3" t="s">
        <v>331</v>
      </c>
      <c r="J191" s="3">
        <v>5000</v>
      </c>
      <c r="K191" s="3">
        <v>2286</v>
      </c>
      <c r="L191" s="3">
        <v>457745600</v>
      </c>
      <c r="N191" s="8">
        <v>2286</v>
      </c>
    </row>
    <row r="192" spans="1:14" x14ac:dyDescent="0.3">
      <c r="A192" s="3" t="s">
        <v>193</v>
      </c>
      <c r="B192" s="3" t="s">
        <v>329</v>
      </c>
      <c r="C192" s="3"/>
      <c r="D192" s="3" t="s">
        <v>27</v>
      </c>
      <c r="E192" s="3" t="s">
        <v>332</v>
      </c>
      <c r="F192" s="9">
        <v>43.5</v>
      </c>
      <c r="G192" s="9">
        <v>43.5</v>
      </c>
      <c r="H192" s="3" t="s">
        <v>26</v>
      </c>
      <c r="I192" s="3" t="s">
        <v>331</v>
      </c>
      <c r="J192" s="3">
        <v>5000</v>
      </c>
      <c r="K192" s="3">
        <v>2285</v>
      </c>
      <c r="L192" s="3">
        <v>457745600</v>
      </c>
      <c r="N192" s="8">
        <v>2285</v>
      </c>
    </row>
    <row r="193" spans="1:14" x14ac:dyDescent="0.3">
      <c r="A193" s="3" t="s">
        <v>194</v>
      </c>
      <c r="B193" s="3" t="s">
        <v>329</v>
      </c>
      <c r="C193" s="3"/>
      <c r="D193" s="3" t="s">
        <v>27</v>
      </c>
      <c r="E193" s="3" t="s">
        <v>332</v>
      </c>
      <c r="F193" s="9">
        <v>43.5</v>
      </c>
      <c r="G193" s="9">
        <v>43.5</v>
      </c>
      <c r="H193" s="3" t="s">
        <v>26</v>
      </c>
      <c r="I193" s="3" t="s">
        <v>331</v>
      </c>
      <c r="J193" s="3">
        <v>5000</v>
      </c>
      <c r="K193" s="3">
        <v>2284</v>
      </c>
      <c r="L193" s="3">
        <v>457745600</v>
      </c>
      <c r="N193" s="8">
        <v>2284</v>
      </c>
    </row>
    <row r="194" spans="1:14" x14ac:dyDescent="0.3">
      <c r="A194" s="3" t="s">
        <v>195</v>
      </c>
      <c r="B194" s="3" t="s">
        <v>329</v>
      </c>
      <c r="C194" s="3"/>
      <c r="D194" s="3" t="s">
        <v>27</v>
      </c>
      <c r="E194" s="3" t="s">
        <v>332</v>
      </c>
      <c r="F194" s="9">
        <v>43.5</v>
      </c>
      <c r="G194" s="9">
        <v>43.5</v>
      </c>
      <c r="H194" s="3" t="s">
        <v>26</v>
      </c>
      <c r="I194" s="3" t="s">
        <v>331</v>
      </c>
      <c r="J194" s="3">
        <v>5000</v>
      </c>
      <c r="K194" s="3">
        <v>1897</v>
      </c>
      <c r="L194" s="3">
        <v>457745600</v>
      </c>
      <c r="N194" s="8">
        <v>1897</v>
      </c>
    </row>
    <row r="195" spans="1:14" x14ac:dyDescent="0.3">
      <c r="A195" s="3" t="s">
        <v>196</v>
      </c>
      <c r="B195" s="3" t="s">
        <v>329</v>
      </c>
      <c r="C195" s="3"/>
      <c r="D195" s="3" t="s">
        <v>27</v>
      </c>
      <c r="E195" s="3" t="s">
        <v>332</v>
      </c>
      <c r="F195" s="9">
        <v>43.5</v>
      </c>
      <c r="G195" s="9">
        <v>43.5</v>
      </c>
      <c r="H195" s="3" t="s">
        <v>26</v>
      </c>
      <c r="I195" s="3" t="s">
        <v>331</v>
      </c>
      <c r="J195" s="3">
        <v>5000</v>
      </c>
      <c r="K195" s="3">
        <v>1896</v>
      </c>
      <c r="L195" s="3">
        <v>457745600</v>
      </c>
      <c r="N195" s="8">
        <v>1896</v>
      </c>
    </row>
    <row r="196" spans="1:14" x14ac:dyDescent="0.3">
      <c r="A196" s="3" t="s">
        <v>197</v>
      </c>
      <c r="B196" s="3" t="s">
        <v>329</v>
      </c>
      <c r="C196" s="3"/>
      <c r="D196" s="3" t="s">
        <v>27</v>
      </c>
      <c r="E196" s="3" t="s">
        <v>332</v>
      </c>
      <c r="F196" s="9">
        <v>43.5</v>
      </c>
      <c r="G196" s="9">
        <v>43.5</v>
      </c>
      <c r="H196" s="3" t="s">
        <v>26</v>
      </c>
      <c r="I196" s="3" t="s">
        <v>331</v>
      </c>
      <c r="J196" s="3">
        <v>5000</v>
      </c>
      <c r="K196" s="3">
        <v>1895</v>
      </c>
      <c r="L196" s="3">
        <v>457745600</v>
      </c>
      <c r="N196" s="8">
        <v>1895</v>
      </c>
    </row>
    <row r="197" spans="1:14" x14ac:dyDescent="0.3">
      <c r="A197" s="3" t="s">
        <v>198</v>
      </c>
      <c r="B197" s="3" t="s">
        <v>329</v>
      </c>
      <c r="C197" s="3"/>
      <c r="D197" s="3" t="s">
        <v>27</v>
      </c>
      <c r="E197" s="3" t="s">
        <v>333</v>
      </c>
      <c r="F197" s="9">
        <v>43.5</v>
      </c>
      <c r="G197" s="9">
        <v>43.5</v>
      </c>
      <c r="H197" s="3" t="s">
        <v>26</v>
      </c>
      <c r="I197" s="3" t="s">
        <v>331</v>
      </c>
      <c r="J197" s="3">
        <v>5000</v>
      </c>
      <c r="K197" s="3">
        <v>0</v>
      </c>
      <c r="L197" s="3">
        <v>457745600</v>
      </c>
      <c r="N197" s="8">
        <v>0</v>
      </c>
    </row>
    <row r="198" spans="1:14" x14ac:dyDescent="0.3">
      <c r="A198" s="3" t="s">
        <v>359</v>
      </c>
      <c r="B198" s="3" t="s">
        <v>329</v>
      </c>
      <c r="C198" s="3"/>
      <c r="D198" s="3" t="s">
        <v>27</v>
      </c>
      <c r="E198" s="3" t="s">
        <v>330</v>
      </c>
      <c r="F198" s="9">
        <v>43.45</v>
      </c>
      <c r="G198" s="9"/>
      <c r="H198" s="3" t="s">
        <v>26</v>
      </c>
      <c r="I198" s="3" t="s">
        <v>331</v>
      </c>
      <c r="J198" s="3"/>
      <c r="K198" s="3">
        <v>5000</v>
      </c>
      <c r="L198" s="3">
        <v>457751518</v>
      </c>
      <c r="N198" s="8">
        <v>5000</v>
      </c>
    </row>
    <row r="199" spans="1:14" x14ac:dyDescent="0.3">
      <c r="A199" s="3" t="s">
        <v>199</v>
      </c>
      <c r="B199" s="3" t="s">
        <v>329</v>
      </c>
      <c r="C199" s="3"/>
      <c r="D199" s="3" t="s">
        <v>27</v>
      </c>
      <c r="E199" s="3" t="s">
        <v>332</v>
      </c>
      <c r="F199" s="9">
        <v>43.45</v>
      </c>
      <c r="G199" s="9">
        <v>43.45</v>
      </c>
      <c r="H199" s="3" t="s">
        <v>26</v>
      </c>
      <c r="I199" s="3" t="s">
        <v>331</v>
      </c>
      <c r="J199" s="3">
        <v>5000</v>
      </c>
      <c r="K199" s="3">
        <v>4499</v>
      </c>
      <c r="L199" s="3">
        <v>457751518</v>
      </c>
      <c r="N199" s="8">
        <v>4499</v>
      </c>
    </row>
    <row r="200" spans="1:14" x14ac:dyDescent="0.3">
      <c r="A200" s="3" t="s">
        <v>200</v>
      </c>
      <c r="B200" s="3" t="s">
        <v>329</v>
      </c>
      <c r="C200" s="3"/>
      <c r="D200" s="3" t="s">
        <v>27</v>
      </c>
      <c r="E200" s="3" t="s">
        <v>332</v>
      </c>
      <c r="F200" s="9">
        <v>43.45</v>
      </c>
      <c r="G200" s="9">
        <v>43.45</v>
      </c>
      <c r="H200" s="3" t="s">
        <v>26</v>
      </c>
      <c r="I200" s="3" t="s">
        <v>331</v>
      </c>
      <c r="J200" s="3">
        <v>5000</v>
      </c>
      <c r="K200" s="3">
        <v>4458</v>
      </c>
      <c r="L200" s="3">
        <v>457751518</v>
      </c>
      <c r="N200" s="8">
        <v>4458</v>
      </c>
    </row>
    <row r="201" spans="1:14" x14ac:dyDescent="0.3">
      <c r="A201" s="3" t="s">
        <v>201</v>
      </c>
      <c r="B201" s="3" t="s">
        <v>329</v>
      </c>
      <c r="C201" s="3"/>
      <c r="D201" s="3" t="s">
        <v>27</v>
      </c>
      <c r="E201" s="3" t="s">
        <v>332</v>
      </c>
      <c r="F201" s="9">
        <v>43.45</v>
      </c>
      <c r="G201" s="9">
        <v>43.45</v>
      </c>
      <c r="H201" s="3" t="s">
        <v>26</v>
      </c>
      <c r="I201" s="3" t="s">
        <v>331</v>
      </c>
      <c r="J201" s="3">
        <v>5000</v>
      </c>
      <c r="K201" s="3">
        <v>3998</v>
      </c>
      <c r="L201" s="3">
        <v>457751518</v>
      </c>
      <c r="N201" s="8">
        <v>3998</v>
      </c>
    </row>
    <row r="202" spans="1:14" x14ac:dyDescent="0.3">
      <c r="A202" s="3" t="s">
        <v>202</v>
      </c>
      <c r="B202" s="3" t="s">
        <v>329</v>
      </c>
      <c r="C202" s="3"/>
      <c r="D202" s="3" t="s">
        <v>27</v>
      </c>
      <c r="E202" s="3" t="s">
        <v>332</v>
      </c>
      <c r="F202" s="9">
        <v>43.45</v>
      </c>
      <c r="G202" s="9">
        <v>43.45</v>
      </c>
      <c r="H202" s="3" t="s">
        <v>26</v>
      </c>
      <c r="I202" s="3" t="s">
        <v>331</v>
      </c>
      <c r="J202" s="3">
        <v>5000</v>
      </c>
      <c r="K202" s="3">
        <v>3497</v>
      </c>
      <c r="L202" s="3">
        <v>457751518</v>
      </c>
      <c r="N202" s="8">
        <v>3497</v>
      </c>
    </row>
    <row r="203" spans="1:14" x14ac:dyDescent="0.3">
      <c r="A203" s="3" t="s">
        <v>203</v>
      </c>
      <c r="B203" s="3" t="s">
        <v>329</v>
      </c>
      <c r="C203" s="3"/>
      <c r="D203" s="3" t="s">
        <v>27</v>
      </c>
      <c r="E203" s="3" t="s">
        <v>332</v>
      </c>
      <c r="F203" s="9">
        <v>43.45</v>
      </c>
      <c r="G203" s="9">
        <v>43.45</v>
      </c>
      <c r="H203" s="3" t="s">
        <v>26</v>
      </c>
      <c r="I203" s="3" t="s">
        <v>331</v>
      </c>
      <c r="J203" s="3">
        <v>5000</v>
      </c>
      <c r="K203" s="3">
        <v>3489</v>
      </c>
      <c r="L203" s="3">
        <v>457751518</v>
      </c>
      <c r="N203" s="8">
        <v>3489</v>
      </c>
    </row>
    <row r="204" spans="1:14" x14ac:dyDescent="0.3">
      <c r="A204" s="3" t="s">
        <v>204</v>
      </c>
      <c r="B204" s="3" t="s">
        <v>329</v>
      </c>
      <c r="C204" s="3"/>
      <c r="D204" s="3" t="s">
        <v>27</v>
      </c>
      <c r="E204" s="3" t="s">
        <v>332</v>
      </c>
      <c r="F204" s="9">
        <v>43.45</v>
      </c>
      <c r="G204" s="9">
        <v>43.45</v>
      </c>
      <c r="H204" s="3" t="s">
        <v>26</v>
      </c>
      <c r="I204" s="3" t="s">
        <v>331</v>
      </c>
      <c r="J204" s="3">
        <v>5000</v>
      </c>
      <c r="K204" s="3">
        <v>3483</v>
      </c>
      <c r="L204" s="3">
        <v>457751518</v>
      </c>
      <c r="N204" s="8">
        <v>3483</v>
      </c>
    </row>
    <row r="205" spans="1:14" x14ac:dyDescent="0.3">
      <c r="A205" s="3" t="s">
        <v>205</v>
      </c>
      <c r="B205" s="3" t="s">
        <v>329</v>
      </c>
      <c r="C205" s="3"/>
      <c r="D205" s="3" t="s">
        <v>27</v>
      </c>
      <c r="E205" s="3" t="s">
        <v>332</v>
      </c>
      <c r="F205" s="9">
        <v>43.45</v>
      </c>
      <c r="G205" s="9">
        <v>43.45</v>
      </c>
      <c r="H205" s="3" t="s">
        <v>26</v>
      </c>
      <c r="I205" s="3" t="s">
        <v>331</v>
      </c>
      <c r="J205" s="3">
        <v>5000</v>
      </c>
      <c r="K205" s="3">
        <v>3482</v>
      </c>
      <c r="L205" s="3">
        <v>457751518</v>
      </c>
      <c r="N205" s="8">
        <v>3482</v>
      </c>
    </row>
    <row r="206" spans="1:14" x14ac:dyDescent="0.3">
      <c r="A206" s="3" t="s">
        <v>206</v>
      </c>
      <c r="B206" s="3" t="s">
        <v>329</v>
      </c>
      <c r="C206" s="3"/>
      <c r="D206" s="3" t="s">
        <v>27</v>
      </c>
      <c r="E206" s="3" t="s">
        <v>332</v>
      </c>
      <c r="F206" s="9">
        <v>43.45</v>
      </c>
      <c r="G206" s="9">
        <v>43.45</v>
      </c>
      <c r="H206" s="3" t="s">
        <v>26</v>
      </c>
      <c r="I206" s="3" t="s">
        <v>331</v>
      </c>
      <c r="J206" s="3">
        <v>5000</v>
      </c>
      <c r="K206" s="3">
        <v>3475</v>
      </c>
      <c r="L206" s="3">
        <v>457751518</v>
      </c>
      <c r="N206" s="8">
        <v>3475</v>
      </c>
    </row>
    <row r="207" spans="1:14" x14ac:dyDescent="0.3">
      <c r="A207" s="3" t="s">
        <v>207</v>
      </c>
      <c r="B207" s="3" t="s">
        <v>329</v>
      </c>
      <c r="C207" s="3"/>
      <c r="D207" s="3" t="s">
        <v>27</v>
      </c>
      <c r="E207" s="3" t="s">
        <v>332</v>
      </c>
      <c r="F207" s="9">
        <v>43.45</v>
      </c>
      <c r="G207" s="9">
        <v>43.45</v>
      </c>
      <c r="H207" s="3" t="s">
        <v>26</v>
      </c>
      <c r="I207" s="3" t="s">
        <v>331</v>
      </c>
      <c r="J207" s="3">
        <v>5000</v>
      </c>
      <c r="K207" s="3">
        <v>3473</v>
      </c>
      <c r="L207" s="3">
        <v>457751518</v>
      </c>
      <c r="N207" s="8">
        <v>3473</v>
      </c>
    </row>
    <row r="208" spans="1:14" x14ac:dyDescent="0.3">
      <c r="A208" s="3" t="s">
        <v>360</v>
      </c>
      <c r="B208" s="3" t="s">
        <v>329</v>
      </c>
      <c r="C208" s="3"/>
      <c r="D208" s="3" t="s">
        <v>27</v>
      </c>
      <c r="E208" s="3" t="s">
        <v>338</v>
      </c>
      <c r="F208" s="9">
        <v>43.55</v>
      </c>
      <c r="G208" s="9"/>
      <c r="H208" s="3" t="s">
        <v>26</v>
      </c>
      <c r="I208" s="3" t="s">
        <v>331</v>
      </c>
      <c r="J208" s="3"/>
      <c r="K208" s="3">
        <v>3473</v>
      </c>
      <c r="L208" s="3">
        <v>457751518</v>
      </c>
      <c r="N208" s="8">
        <v>3473</v>
      </c>
    </row>
    <row r="209" spans="1:14" x14ac:dyDescent="0.3">
      <c r="A209" s="3" t="s">
        <v>208</v>
      </c>
      <c r="B209" s="3" t="s">
        <v>329</v>
      </c>
      <c r="C209" s="3"/>
      <c r="D209" s="3" t="s">
        <v>27</v>
      </c>
      <c r="E209" s="3" t="s">
        <v>332</v>
      </c>
      <c r="F209" s="9">
        <v>43.55</v>
      </c>
      <c r="G209" s="9">
        <v>43.55</v>
      </c>
      <c r="H209" s="3" t="s">
        <v>26</v>
      </c>
      <c r="I209" s="3" t="s">
        <v>331</v>
      </c>
      <c r="J209" s="3">
        <v>5000</v>
      </c>
      <c r="K209" s="3">
        <v>2972</v>
      </c>
      <c r="L209" s="3">
        <v>457751518</v>
      </c>
      <c r="N209" s="8">
        <v>2972</v>
      </c>
    </row>
    <row r="210" spans="1:14" x14ac:dyDescent="0.3">
      <c r="A210" s="3" t="s">
        <v>209</v>
      </c>
      <c r="B210" s="3" t="s">
        <v>329</v>
      </c>
      <c r="C210" s="3"/>
      <c r="D210" s="3" t="s">
        <v>27</v>
      </c>
      <c r="E210" s="3" t="s">
        <v>332</v>
      </c>
      <c r="F210" s="9">
        <v>43.55</v>
      </c>
      <c r="G210" s="9">
        <v>43.55</v>
      </c>
      <c r="H210" s="3" t="s">
        <v>26</v>
      </c>
      <c r="I210" s="3" t="s">
        <v>331</v>
      </c>
      <c r="J210" s="3">
        <v>5000</v>
      </c>
      <c r="K210" s="3">
        <v>2878</v>
      </c>
      <c r="L210" s="3">
        <v>457751518</v>
      </c>
      <c r="N210" s="8">
        <v>2878</v>
      </c>
    </row>
    <row r="211" spans="1:14" x14ac:dyDescent="0.3">
      <c r="A211" s="3" t="s">
        <v>210</v>
      </c>
      <c r="B211" s="3" t="s">
        <v>329</v>
      </c>
      <c r="C211" s="3"/>
      <c r="D211" s="3" t="s">
        <v>27</v>
      </c>
      <c r="E211" s="3" t="s">
        <v>332</v>
      </c>
      <c r="F211" s="9">
        <v>43.55</v>
      </c>
      <c r="G211" s="9">
        <v>43.55</v>
      </c>
      <c r="H211" s="3" t="s">
        <v>26</v>
      </c>
      <c r="I211" s="3" t="s">
        <v>331</v>
      </c>
      <c r="J211" s="3">
        <v>5000</v>
      </c>
      <c r="K211" s="3">
        <v>2471</v>
      </c>
      <c r="L211" s="3">
        <v>457751518</v>
      </c>
      <c r="N211" s="8">
        <v>2471</v>
      </c>
    </row>
    <row r="212" spans="1:14" x14ac:dyDescent="0.3">
      <c r="A212" s="3" t="s">
        <v>211</v>
      </c>
      <c r="B212" s="3" t="s">
        <v>329</v>
      </c>
      <c r="C212" s="3"/>
      <c r="D212" s="3" t="s">
        <v>27</v>
      </c>
      <c r="E212" s="3" t="s">
        <v>332</v>
      </c>
      <c r="F212" s="9">
        <v>43.55</v>
      </c>
      <c r="G212" s="9">
        <v>43.55</v>
      </c>
      <c r="H212" s="3" t="s">
        <v>26</v>
      </c>
      <c r="I212" s="3" t="s">
        <v>331</v>
      </c>
      <c r="J212" s="3">
        <v>5000</v>
      </c>
      <c r="K212" s="3">
        <v>1970</v>
      </c>
      <c r="L212" s="3">
        <v>457751518</v>
      </c>
      <c r="N212" s="8">
        <v>1970</v>
      </c>
    </row>
    <row r="213" spans="1:14" x14ac:dyDescent="0.3">
      <c r="A213" s="3" t="s">
        <v>212</v>
      </c>
      <c r="B213" s="3" t="s">
        <v>329</v>
      </c>
      <c r="C213" s="3"/>
      <c r="D213" s="3" t="s">
        <v>27</v>
      </c>
      <c r="E213" s="3" t="s">
        <v>332</v>
      </c>
      <c r="F213" s="9">
        <v>43.55</v>
      </c>
      <c r="G213" s="9">
        <v>43.55</v>
      </c>
      <c r="H213" s="3" t="s">
        <v>26</v>
      </c>
      <c r="I213" s="3" t="s">
        <v>331</v>
      </c>
      <c r="J213" s="3">
        <v>5000</v>
      </c>
      <c r="K213" s="3">
        <v>1469</v>
      </c>
      <c r="L213" s="3">
        <v>457751518</v>
      </c>
      <c r="N213" s="8">
        <v>1469</v>
      </c>
    </row>
    <row r="214" spans="1:14" x14ac:dyDescent="0.3">
      <c r="A214" s="3" t="s">
        <v>213</v>
      </c>
      <c r="B214" s="3" t="s">
        <v>329</v>
      </c>
      <c r="C214" s="3"/>
      <c r="D214" s="3" t="s">
        <v>27</v>
      </c>
      <c r="E214" s="3" t="s">
        <v>332</v>
      </c>
      <c r="F214" s="9">
        <v>43.55</v>
      </c>
      <c r="G214" s="9">
        <v>43.55</v>
      </c>
      <c r="H214" s="3" t="s">
        <v>26</v>
      </c>
      <c r="I214" s="3" t="s">
        <v>331</v>
      </c>
      <c r="J214" s="3">
        <v>5000</v>
      </c>
      <c r="K214" s="3">
        <v>968</v>
      </c>
      <c r="L214" s="3">
        <v>457751518</v>
      </c>
      <c r="N214" s="8">
        <v>968</v>
      </c>
    </row>
    <row r="215" spans="1:14" x14ac:dyDescent="0.3">
      <c r="A215" s="3" t="s">
        <v>214</v>
      </c>
      <c r="B215" s="3" t="s">
        <v>329</v>
      </c>
      <c r="C215" s="3"/>
      <c r="D215" s="3" t="s">
        <v>27</v>
      </c>
      <c r="E215" s="3" t="s">
        <v>332</v>
      </c>
      <c r="F215" s="9">
        <v>43.55</v>
      </c>
      <c r="G215" s="9">
        <v>43.55</v>
      </c>
      <c r="H215" s="3" t="s">
        <v>26</v>
      </c>
      <c r="I215" s="3" t="s">
        <v>331</v>
      </c>
      <c r="J215" s="3">
        <v>5000</v>
      </c>
      <c r="K215" s="3">
        <v>467</v>
      </c>
      <c r="L215" s="3">
        <v>457751518</v>
      </c>
      <c r="N215" s="8">
        <v>467</v>
      </c>
    </row>
    <row r="216" spans="1:14" x14ac:dyDescent="0.3">
      <c r="A216" s="3" t="s">
        <v>215</v>
      </c>
      <c r="B216" s="3" t="s">
        <v>329</v>
      </c>
      <c r="C216" s="3"/>
      <c r="D216" s="3" t="s">
        <v>27</v>
      </c>
      <c r="E216" s="3" t="s">
        <v>332</v>
      </c>
      <c r="F216" s="9">
        <v>43.55</v>
      </c>
      <c r="G216" s="9">
        <v>43.55</v>
      </c>
      <c r="H216" s="3" t="s">
        <v>26</v>
      </c>
      <c r="I216" s="3" t="s">
        <v>331</v>
      </c>
      <c r="J216" s="3">
        <v>5000</v>
      </c>
      <c r="K216" s="3">
        <v>455</v>
      </c>
      <c r="L216" s="3">
        <v>457751518</v>
      </c>
      <c r="N216" s="8">
        <v>455</v>
      </c>
    </row>
    <row r="217" spans="1:14" x14ac:dyDescent="0.3">
      <c r="A217" s="3" t="s">
        <v>216</v>
      </c>
      <c r="B217" s="3" t="s">
        <v>329</v>
      </c>
      <c r="C217" s="3"/>
      <c r="D217" s="3" t="s">
        <v>27</v>
      </c>
      <c r="E217" s="3" t="s">
        <v>333</v>
      </c>
      <c r="F217" s="9">
        <v>43.55</v>
      </c>
      <c r="G217" s="9">
        <v>43.55</v>
      </c>
      <c r="H217" s="3" t="s">
        <v>26</v>
      </c>
      <c r="I217" s="3" t="s">
        <v>331</v>
      </c>
      <c r="J217" s="3">
        <v>5000</v>
      </c>
      <c r="K217" s="3">
        <v>0</v>
      </c>
      <c r="L217" s="3">
        <v>457751518</v>
      </c>
      <c r="N217" s="8">
        <v>0</v>
      </c>
    </row>
    <row r="218" spans="1:14" x14ac:dyDescent="0.3">
      <c r="A218" s="3" t="s">
        <v>361</v>
      </c>
      <c r="B218" s="3" t="s">
        <v>329</v>
      </c>
      <c r="C218" s="3"/>
      <c r="D218" s="3" t="s">
        <v>27</v>
      </c>
      <c r="E218" s="3" t="s">
        <v>330</v>
      </c>
      <c r="F218" s="9">
        <v>43.5</v>
      </c>
      <c r="G218" s="9"/>
      <c r="H218" s="3" t="s">
        <v>26</v>
      </c>
      <c r="I218" s="3" t="s">
        <v>331</v>
      </c>
      <c r="J218" s="3"/>
      <c r="K218" s="3">
        <v>5000</v>
      </c>
      <c r="L218" s="3">
        <v>457754012</v>
      </c>
      <c r="N218" s="8">
        <v>5000</v>
      </c>
    </row>
    <row r="219" spans="1:14" x14ac:dyDescent="0.3">
      <c r="A219" s="3" t="s">
        <v>217</v>
      </c>
      <c r="B219" s="3" t="s">
        <v>329</v>
      </c>
      <c r="C219" s="3"/>
      <c r="D219" s="3" t="s">
        <v>27</v>
      </c>
      <c r="E219" s="3" t="s">
        <v>332</v>
      </c>
      <c r="F219" s="9">
        <v>43.5</v>
      </c>
      <c r="G219" s="9">
        <v>43.5</v>
      </c>
      <c r="H219" s="3" t="s">
        <v>26</v>
      </c>
      <c r="I219" s="3" t="s">
        <v>331</v>
      </c>
      <c r="J219" s="3">
        <v>5000</v>
      </c>
      <c r="K219" s="3">
        <v>4965</v>
      </c>
      <c r="L219" s="3">
        <v>457754012</v>
      </c>
      <c r="N219" s="8">
        <v>4965</v>
      </c>
    </row>
    <row r="220" spans="1:14" x14ac:dyDescent="0.3">
      <c r="A220" s="3" t="s">
        <v>218</v>
      </c>
      <c r="B220" s="3" t="s">
        <v>329</v>
      </c>
      <c r="C220" s="3"/>
      <c r="D220" s="3" t="s">
        <v>27</v>
      </c>
      <c r="E220" s="3" t="s">
        <v>332</v>
      </c>
      <c r="F220" s="9">
        <v>43.5</v>
      </c>
      <c r="G220" s="9">
        <v>43.5</v>
      </c>
      <c r="H220" s="3" t="s">
        <v>26</v>
      </c>
      <c r="I220" s="3" t="s">
        <v>331</v>
      </c>
      <c r="J220" s="3">
        <v>5000</v>
      </c>
      <c r="K220" s="3">
        <v>4499</v>
      </c>
      <c r="L220" s="3">
        <v>457754012</v>
      </c>
      <c r="N220" s="8">
        <v>4499</v>
      </c>
    </row>
    <row r="221" spans="1:14" x14ac:dyDescent="0.3">
      <c r="A221" s="3" t="s">
        <v>219</v>
      </c>
      <c r="B221" s="3" t="s">
        <v>329</v>
      </c>
      <c r="C221" s="3"/>
      <c r="D221" s="3" t="s">
        <v>27</v>
      </c>
      <c r="E221" s="3" t="s">
        <v>332</v>
      </c>
      <c r="F221" s="9">
        <v>43.5</v>
      </c>
      <c r="G221" s="9">
        <v>43.5</v>
      </c>
      <c r="H221" s="3" t="s">
        <v>26</v>
      </c>
      <c r="I221" s="3" t="s">
        <v>331</v>
      </c>
      <c r="J221" s="3">
        <v>5000</v>
      </c>
      <c r="K221" s="3">
        <v>3998</v>
      </c>
      <c r="L221" s="3">
        <v>457754012</v>
      </c>
      <c r="N221" s="8">
        <v>3998</v>
      </c>
    </row>
    <row r="222" spans="1:14" x14ac:dyDescent="0.3">
      <c r="A222" s="3" t="s">
        <v>220</v>
      </c>
      <c r="B222" s="3" t="s">
        <v>329</v>
      </c>
      <c r="C222" s="3"/>
      <c r="D222" s="3" t="s">
        <v>27</v>
      </c>
      <c r="E222" s="3" t="s">
        <v>332</v>
      </c>
      <c r="F222" s="9">
        <v>43.5</v>
      </c>
      <c r="G222" s="9">
        <v>43.5</v>
      </c>
      <c r="H222" s="3" t="s">
        <v>26</v>
      </c>
      <c r="I222" s="3" t="s">
        <v>331</v>
      </c>
      <c r="J222" s="3">
        <v>5000</v>
      </c>
      <c r="K222" s="3">
        <v>3781</v>
      </c>
      <c r="L222" s="3">
        <v>457754012</v>
      </c>
      <c r="N222" s="8">
        <v>3781</v>
      </c>
    </row>
    <row r="223" spans="1:14" x14ac:dyDescent="0.3">
      <c r="A223" s="3" t="s">
        <v>221</v>
      </c>
      <c r="B223" s="3" t="s">
        <v>329</v>
      </c>
      <c r="C223" s="3"/>
      <c r="D223" s="3" t="s">
        <v>27</v>
      </c>
      <c r="E223" s="3" t="s">
        <v>332</v>
      </c>
      <c r="F223" s="9">
        <v>43.5</v>
      </c>
      <c r="G223" s="9">
        <v>43.5</v>
      </c>
      <c r="H223" s="3" t="s">
        <v>26</v>
      </c>
      <c r="I223" s="3" t="s">
        <v>331</v>
      </c>
      <c r="J223" s="3">
        <v>5000</v>
      </c>
      <c r="K223" s="3">
        <v>3497</v>
      </c>
      <c r="L223" s="3">
        <v>457754012</v>
      </c>
      <c r="N223" s="8">
        <v>3497</v>
      </c>
    </row>
    <row r="224" spans="1:14" x14ac:dyDescent="0.3">
      <c r="A224" s="3" t="s">
        <v>222</v>
      </c>
      <c r="B224" s="3" t="s">
        <v>329</v>
      </c>
      <c r="C224" s="3"/>
      <c r="D224" s="3" t="s">
        <v>27</v>
      </c>
      <c r="E224" s="3" t="s">
        <v>332</v>
      </c>
      <c r="F224" s="9">
        <v>43.5</v>
      </c>
      <c r="G224" s="9">
        <v>43.5</v>
      </c>
      <c r="H224" s="3" t="s">
        <v>26</v>
      </c>
      <c r="I224" s="3" t="s">
        <v>331</v>
      </c>
      <c r="J224" s="3">
        <v>5000</v>
      </c>
      <c r="K224" s="3">
        <v>3125</v>
      </c>
      <c r="L224" s="3">
        <v>457754012</v>
      </c>
      <c r="N224" s="8">
        <v>3125</v>
      </c>
    </row>
    <row r="225" spans="1:14" x14ac:dyDescent="0.3">
      <c r="A225" s="3" t="s">
        <v>223</v>
      </c>
      <c r="B225" s="3" t="s">
        <v>329</v>
      </c>
      <c r="C225" s="3"/>
      <c r="D225" s="3" t="s">
        <v>27</v>
      </c>
      <c r="E225" s="3" t="s">
        <v>332</v>
      </c>
      <c r="F225" s="9">
        <v>43.5</v>
      </c>
      <c r="G225" s="9">
        <v>43.5</v>
      </c>
      <c r="H225" s="3" t="s">
        <v>26</v>
      </c>
      <c r="I225" s="3" t="s">
        <v>331</v>
      </c>
      <c r="J225" s="3">
        <v>5000</v>
      </c>
      <c r="K225" s="3">
        <v>2996</v>
      </c>
      <c r="L225" s="3">
        <v>457754012</v>
      </c>
      <c r="N225" s="8">
        <v>2996</v>
      </c>
    </row>
    <row r="226" spans="1:14" x14ac:dyDescent="0.3">
      <c r="A226" s="3" t="s">
        <v>224</v>
      </c>
      <c r="B226" s="3" t="s">
        <v>329</v>
      </c>
      <c r="C226" s="3"/>
      <c r="D226" s="3" t="s">
        <v>27</v>
      </c>
      <c r="E226" s="3" t="s">
        <v>332</v>
      </c>
      <c r="F226" s="9">
        <v>43.5</v>
      </c>
      <c r="G226" s="9">
        <v>43.5</v>
      </c>
      <c r="H226" s="3" t="s">
        <v>26</v>
      </c>
      <c r="I226" s="3" t="s">
        <v>331</v>
      </c>
      <c r="J226" s="3">
        <v>5000</v>
      </c>
      <c r="K226" s="3">
        <v>2495</v>
      </c>
      <c r="L226" s="3">
        <v>457754012</v>
      </c>
      <c r="N226" s="8">
        <v>2495</v>
      </c>
    </row>
    <row r="227" spans="1:14" x14ac:dyDescent="0.3">
      <c r="A227" s="3" t="s">
        <v>225</v>
      </c>
      <c r="B227" s="3" t="s">
        <v>329</v>
      </c>
      <c r="C227" s="3"/>
      <c r="D227" s="3" t="s">
        <v>27</v>
      </c>
      <c r="E227" s="3" t="s">
        <v>332</v>
      </c>
      <c r="F227" s="9">
        <v>43.5</v>
      </c>
      <c r="G227" s="9">
        <v>43.5</v>
      </c>
      <c r="H227" s="3" t="s">
        <v>26</v>
      </c>
      <c r="I227" s="3" t="s">
        <v>331</v>
      </c>
      <c r="J227" s="3">
        <v>5000</v>
      </c>
      <c r="K227" s="3">
        <v>1260</v>
      </c>
      <c r="L227" s="3">
        <v>457754012</v>
      </c>
      <c r="N227" s="8">
        <v>1260</v>
      </c>
    </row>
    <row r="228" spans="1:14" x14ac:dyDescent="0.3">
      <c r="A228" s="3" t="s">
        <v>226</v>
      </c>
      <c r="B228" s="3" t="s">
        <v>329</v>
      </c>
      <c r="C228" s="3"/>
      <c r="D228" s="3" t="s">
        <v>27</v>
      </c>
      <c r="E228" s="3" t="s">
        <v>332</v>
      </c>
      <c r="F228" s="9">
        <v>43.5</v>
      </c>
      <c r="G228" s="9">
        <v>43.5</v>
      </c>
      <c r="H228" s="3" t="s">
        <v>26</v>
      </c>
      <c r="I228" s="3" t="s">
        <v>331</v>
      </c>
      <c r="J228" s="3">
        <v>5000</v>
      </c>
      <c r="K228" s="3">
        <v>843</v>
      </c>
      <c r="L228" s="3">
        <v>457754012</v>
      </c>
      <c r="N228" s="8">
        <v>843</v>
      </c>
    </row>
    <row r="229" spans="1:14" x14ac:dyDescent="0.3">
      <c r="A229" s="3" t="s">
        <v>227</v>
      </c>
      <c r="B229" s="3" t="s">
        <v>329</v>
      </c>
      <c r="C229" s="3"/>
      <c r="D229" s="3" t="s">
        <v>27</v>
      </c>
      <c r="E229" s="3" t="s">
        <v>332</v>
      </c>
      <c r="F229" s="9">
        <v>43.5</v>
      </c>
      <c r="G229" s="9">
        <v>43.5</v>
      </c>
      <c r="H229" s="3" t="s">
        <v>26</v>
      </c>
      <c r="I229" s="3" t="s">
        <v>331</v>
      </c>
      <c r="J229" s="3">
        <v>5000</v>
      </c>
      <c r="K229" s="3">
        <v>787</v>
      </c>
      <c r="L229" s="3">
        <v>457754012</v>
      </c>
      <c r="N229" s="8">
        <v>787</v>
      </c>
    </row>
    <row r="230" spans="1:14" x14ac:dyDescent="0.3">
      <c r="A230" s="3" t="s">
        <v>228</v>
      </c>
      <c r="B230" s="3" t="s">
        <v>329</v>
      </c>
      <c r="C230" s="3"/>
      <c r="D230" s="3" t="s">
        <v>27</v>
      </c>
      <c r="E230" s="3" t="s">
        <v>332</v>
      </c>
      <c r="F230" s="9">
        <v>43.5</v>
      </c>
      <c r="G230" s="9">
        <v>43.5</v>
      </c>
      <c r="H230" s="3" t="s">
        <v>26</v>
      </c>
      <c r="I230" s="3" t="s">
        <v>331</v>
      </c>
      <c r="J230" s="3">
        <v>5000</v>
      </c>
      <c r="K230" s="3">
        <v>491</v>
      </c>
      <c r="L230" s="3">
        <v>457754012</v>
      </c>
      <c r="N230" s="8">
        <v>491</v>
      </c>
    </row>
    <row r="231" spans="1:14" x14ac:dyDescent="0.3">
      <c r="A231" s="3" t="s">
        <v>229</v>
      </c>
      <c r="B231" s="3" t="s">
        <v>329</v>
      </c>
      <c r="C231" s="3"/>
      <c r="D231" s="3" t="s">
        <v>27</v>
      </c>
      <c r="E231" s="3" t="s">
        <v>332</v>
      </c>
      <c r="F231" s="9">
        <v>43.5</v>
      </c>
      <c r="G231" s="9">
        <v>43.5</v>
      </c>
      <c r="H231" s="3" t="s">
        <v>26</v>
      </c>
      <c r="I231" s="3" t="s">
        <v>331</v>
      </c>
      <c r="J231" s="3">
        <v>5000</v>
      </c>
      <c r="K231" s="3">
        <v>391</v>
      </c>
      <c r="L231" s="3">
        <v>457754012</v>
      </c>
      <c r="N231" s="8">
        <v>391</v>
      </c>
    </row>
    <row r="232" spans="1:14" x14ac:dyDescent="0.3">
      <c r="A232" s="3" t="s">
        <v>230</v>
      </c>
      <c r="B232" s="3" t="s">
        <v>329</v>
      </c>
      <c r="C232" s="3"/>
      <c r="D232" s="3" t="s">
        <v>27</v>
      </c>
      <c r="E232" s="3" t="s">
        <v>332</v>
      </c>
      <c r="F232" s="9">
        <v>43.5</v>
      </c>
      <c r="G232" s="9">
        <v>43.5</v>
      </c>
      <c r="H232" s="3" t="s">
        <v>26</v>
      </c>
      <c r="I232" s="3" t="s">
        <v>331</v>
      </c>
      <c r="J232" s="3">
        <v>5000</v>
      </c>
      <c r="K232" s="3">
        <v>233</v>
      </c>
      <c r="L232" s="3">
        <v>457754012</v>
      </c>
      <c r="N232" s="8">
        <v>233</v>
      </c>
    </row>
    <row r="233" spans="1:14" x14ac:dyDescent="0.3">
      <c r="A233" s="3" t="s">
        <v>231</v>
      </c>
      <c r="B233" s="3" t="s">
        <v>329</v>
      </c>
      <c r="C233" s="3"/>
      <c r="D233" s="3" t="s">
        <v>27</v>
      </c>
      <c r="E233" s="3" t="s">
        <v>333</v>
      </c>
      <c r="F233" s="9">
        <v>43.5</v>
      </c>
      <c r="G233" s="9">
        <v>43.5</v>
      </c>
      <c r="H233" s="3" t="s">
        <v>26</v>
      </c>
      <c r="I233" s="3" t="s">
        <v>331</v>
      </c>
      <c r="J233" s="3">
        <v>5000</v>
      </c>
      <c r="K233" s="3">
        <v>0</v>
      </c>
      <c r="L233" s="3">
        <v>457754012</v>
      </c>
      <c r="N233" s="8">
        <v>0</v>
      </c>
    </row>
    <row r="234" spans="1:14" x14ac:dyDescent="0.3">
      <c r="A234" s="3" t="s">
        <v>362</v>
      </c>
      <c r="B234" s="3" t="s">
        <v>329</v>
      </c>
      <c r="C234" s="3"/>
      <c r="D234" s="3" t="s">
        <v>27</v>
      </c>
      <c r="E234" s="3" t="s">
        <v>330</v>
      </c>
      <c r="F234" s="9">
        <v>43.55</v>
      </c>
      <c r="G234" s="9"/>
      <c r="H234" s="3" t="s">
        <v>26</v>
      </c>
      <c r="I234" s="3" t="s">
        <v>331</v>
      </c>
      <c r="J234" s="3"/>
      <c r="K234" s="3">
        <v>5000</v>
      </c>
      <c r="L234" s="3">
        <v>457764195</v>
      </c>
      <c r="N234" s="8">
        <v>5000</v>
      </c>
    </row>
    <row r="235" spans="1:14" x14ac:dyDescent="0.3">
      <c r="A235" s="3" t="s">
        <v>232</v>
      </c>
      <c r="B235" s="3" t="s">
        <v>329</v>
      </c>
      <c r="C235" s="3"/>
      <c r="D235" s="3" t="s">
        <v>27</v>
      </c>
      <c r="E235" s="3" t="s">
        <v>332</v>
      </c>
      <c r="F235" s="9">
        <v>43.55</v>
      </c>
      <c r="G235" s="9">
        <v>43.55</v>
      </c>
      <c r="H235" s="3" t="s">
        <v>26</v>
      </c>
      <c r="I235" s="3" t="s">
        <v>331</v>
      </c>
      <c r="J235" s="3">
        <v>5000</v>
      </c>
      <c r="K235" s="3">
        <v>4877</v>
      </c>
      <c r="L235" s="3">
        <v>457764195</v>
      </c>
      <c r="N235" s="8">
        <v>4877</v>
      </c>
    </row>
    <row r="236" spans="1:14" x14ac:dyDescent="0.3">
      <c r="A236" s="3" t="s">
        <v>233</v>
      </c>
      <c r="B236" s="3" t="s">
        <v>329</v>
      </c>
      <c r="C236" s="3"/>
      <c r="D236" s="3" t="s">
        <v>27</v>
      </c>
      <c r="E236" s="3" t="s">
        <v>332</v>
      </c>
      <c r="F236" s="9">
        <v>43.55</v>
      </c>
      <c r="G236" s="9">
        <v>43.55</v>
      </c>
      <c r="H236" s="3" t="s">
        <v>26</v>
      </c>
      <c r="I236" s="3" t="s">
        <v>331</v>
      </c>
      <c r="J236" s="3">
        <v>5000</v>
      </c>
      <c r="K236" s="3">
        <v>4646</v>
      </c>
      <c r="L236" s="3">
        <v>457764195</v>
      </c>
      <c r="N236" s="8">
        <v>4646</v>
      </c>
    </row>
    <row r="237" spans="1:14" x14ac:dyDescent="0.3">
      <c r="A237" s="3" t="s">
        <v>234</v>
      </c>
      <c r="B237" s="3" t="s">
        <v>329</v>
      </c>
      <c r="C237" s="3"/>
      <c r="D237" s="3" t="s">
        <v>27</v>
      </c>
      <c r="E237" s="3" t="s">
        <v>332</v>
      </c>
      <c r="F237" s="9">
        <v>43.55</v>
      </c>
      <c r="G237" s="9">
        <v>43.55</v>
      </c>
      <c r="H237" s="3" t="s">
        <v>26</v>
      </c>
      <c r="I237" s="3" t="s">
        <v>331</v>
      </c>
      <c r="J237" s="3">
        <v>5000</v>
      </c>
      <c r="K237" s="3">
        <v>4268</v>
      </c>
      <c r="L237" s="3">
        <v>457764195</v>
      </c>
      <c r="N237" s="8">
        <v>4268</v>
      </c>
    </row>
    <row r="238" spans="1:14" x14ac:dyDescent="0.3">
      <c r="A238" s="3" t="s">
        <v>235</v>
      </c>
      <c r="B238" s="3" t="s">
        <v>329</v>
      </c>
      <c r="C238" s="3"/>
      <c r="D238" s="3" t="s">
        <v>27</v>
      </c>
      <c r="E238" s="3" t="s">
        <v>332</v>
      </c>
      <c r="F238" s="9">
        <v>43.55</v>
      </c>
      <c r="G238" s="9">
        <v>43.55</v>
      </c>
      <c r="H238" s="3" t="s">
        <v>26</v>
      </c>
      <c r="I238" s="3" t="s">
        <v>331</v>
      </c>
      <c r="J238" s="3">
        <v>5000</v>
      </c>
      <c r="K238" s="3">
        <v>4107</v>
      </c>
      <c r="L238" s="3">
        <v>457764195</v>
      </c>
      <c r="N238" s="8">
        <v>4107</v>
      </c>
    </row>
    <row r="239" spans="1:14" x14ac:dyDescent="0.3">
      <c r="A239" s="3" t="s">
        <v>236</v>
      </c>
      <c r="B239" s="3" t="s">
        <v>329</v>
      </c>
      <c r="C239" s="3"/>
      <c r="D239" s="3" t="s">
        <v>27</v>
      </c>
      <c r="E239" s="3" t="s">
        <v>332</v>
      </c>
      <c r="F239" s="9">
        <v>43.55</v>
      </c>
      <c r="G239" s="9">
        <v>43.55</v>
      </c>
      <c r="H239" s="3" t="s">
        <v>26</v>
      </c>
      <c r="I239" s="3" t="s">
        <v>331</v>
      </c>
      <c r="J239" s="3">
        <v>5000</v>
      </c>
      <c r="K239" s="3">
        <v>4057</v>
      </c>
      <c r="L239" s="3">
        <v>457764195</v>
      </c>
      <c r="N239" s="8">
        <v>4057</v>
      </c>
    </row>
    <row r="240" spans="1:14" x14ac:dyDescent="0.3">
      <c r="A240" s="3" t="s">
        <v>237</v>
      </c>
      <c r="B240" s="3" t="s">
        <v>329</v>
      </c>
      <c r="C240" s="3"/>
      <c r="D240" s="3" t="s">
        <v>27</v>
      </c>
      <c r="E240" s="3" t="s">
        <v>332</v>
      </c>
      <c r="F240" s="9">
        <v>43.55</v>
      </c>
      <c r="G240" s="9">
        <v>43.55</v>
      </c>
      <c r="H240" s="3" t="s">
        <v>26</v>
      </c>
      <c r="I240" s="3" t="s">
        <v>331</v>
      </c>
      <c r="J240" s="3">
        <v>5000</v>
      </c>
      <c r="K240" s="3">
        <v>3998</v>
      </c>
      <c r="L240" s="3">
        <v>457764195</v>
      </c>
      <c r="N240" s="8">
        <v>3998</v>
      </c>
    </row>
    <row r="241" spans="1:14" x14ac:dyDescent="0.3">
      <c r="A241" s="3" t="s">
        <v>238</v>
      </c>
      <c r="B241" s="3" t="s">
        <v>329</v>
      </c>
      <c r="C241" s="3"/>
      <c r="D241" s="3" t="s">
        <v>27</v>
      </c>
      <c r="E241" s="3" t="s">
        <v>332</v>
      </c>
      <c r="F241" s="9">
        <v>43.55</v>
      </c>
      <c r="G241" s="9">
        <v>43.55</v>
      </c>
      <c r="H241" s="3" t="s">
        <v>26</v>
      </c>
      <c r="I241" s="3" t="s">
        <v>331</v>
      </c>
      <c r="J241" s="3">
        <v>5000</v>
      </c>
      <c r="K241" s="3">
        <v>3497</v>
      </c>
      <c r="L241" s="3">
        <v>457764195</v>
      </c>
      <c r="N241" s="8">
        <v>3497</v>
      </c>
    </row>
    <row r="242" spans="1:14" x14ac:dyDescent="0.3">
      <c r="A242" s="3" t="s">
        <v>239</v>
      </c>
      <c r="B242" s="3" t="s">
        <v>329</v>
      </c>
      <c r="C242" s="3"/>
      <c r="D242" s="3" t="s">
        <v>27</v>
      </c>
      <c r="E242" s="3" t="s">
        <v>332</v>
      </c>
      <c r="F242" s="9">
        <v>43.55</v>
      </c>
      <c r="G242" s="9">
        <v>43.55</v>
      </c>
      <c r="H242" s="3" t="s">
        <v>26</v>
      </c>
      <c r="I242" s="3" t="s">
        <v>331</v>
      </c>
      <c r="J242" s="3">
        <v>5000</v>
      </c>
      <c r="K242" s="3">
        <v>2996</v>
      </c>
      <c r="L242" s="3">
        <v>457764195</v>
      </c>
      <c r="N242" s="8">
        <v>2996</v>
      </c>
    </row>
    <row r="243" spans="1:14" x14ac:dyDescent="0.3">
      <c r="A243" s="3" t="s">
        <v>240</v>
      </c>
      <c r="B243" s="3" t="s">
        <v>329</v>
      </c>
      <c r="C243" s="3"/>
      <c r="D243" s="3" t="s">
        <v>27</v>
      </c>
      <c r="E243" s="3" t="s">
        <v>332</v>
      </c>
      <c r="F243" s="9">
        <v>43.55</v>
      </c>
      <c r="G243" s="9">
        <v>43.55</v>
      </c>
      <c r="H243" s="3" t="s">
        <v>26</v>
      </c>
      <c r="I243" s="3" t="s">
        <v>331</v>
      </c>
      <c r="J243" s="3">
        <v>5000</v>
      </c>
      <c r="K243" s="3">
        <v>2948</v>
      </c>
      <c r="L243" s="3">
        <v>457764195</v>
      </c>
      <c r="N243" s="8">
        <v>2948</v>
      </c>
    </row>
    <row r="244" spans="1:14" x14ac:dyDescent="0.3">
      <c r="A244" s="3" t="s">
        <v>241</v>
      </c>
      <c r="B244" s="3" t="s">
        <v>329</v>
      </c>
      <c r="C244" s="3"/>
      <c r="D244" s="3" t="s">
        <v>27</v>
      </c>
      <c r="E244" s="3" t="s">
        <v>332</v>
      </c>
      <c r="F244" s="9">
        <v>43.55</v>
      </c>
      <c r="G244" s="9">
        <v>43.55</v>
      </c>
      <c r="H244" s="3" t="s">
        <v>26</v>
      </c>
      <c r="I244" s="3" t="s">
        <v>331</v>
      </c>
      <c r="J244" s="3">
        <v>5000</v>
      </c>
      <c r="K244" s="3">
        <v>2447</v>
      </c>
      <c r="L244" s="3">
        <v>457764195</v>
      </c>
      <c r="N244" s="8">
        <v>2447</v>
      </c>
    </row>
    <row r="245" spans="1:14" x14ac:dyDescent="0.3">
      <c r="A245" s="3" t="s">
        <v>242</v>
      </c>
      <c r="B245" s="3" t="s">
        <v>329</v>
      </c>
      <c r="C245" s="3"/>
      <c r="D245" s="3" t="s">
        <v>27</v>
      </c>
      <c r="E245" s="3" t="s">
        <v>332</v>
      </c>
      <c r="F245" s="9">
        <v>43.55</v>
      </c>
      <c r="G245" s="9">
        <v>43.55</v>
      </c>
      <c r="H245" s="3" t="s">
        <v>26</v>
      </c>
      <c r="I245" s="3" t="s">
        <v>331</v>
      </c>
      <c r="J245" s="3">
        <v>5000</v>
      </c>
      <c r="K245" s="3">
        <v>2346</v>
      </c>
      <c r="L245" s="3">
        <v>457764195</v>
      </c>
      <c r="N245" s="8">
        <v>2346</v>
      </c>
    </row>
    <row r="246" spans="1:14" x14ac:dyDescent="0.3">
      <c r="A246" s="3" t="s">
        <v>243</v>
      </c>
      <c r="B246" s="3" t="s">
        <v>329</v>
      </c>
      <c r="C246" s="3"/>
      <c r="D246" s="3" t="s">
        <v>27</v>
      </c>
      <c r="E246" s="3" t="s">
        <v>332</v>
      </c>
      <c r="F246" s="9">
        <v>43.55</v>
      </c>
      <c r="G246" s="9">
        <v>43.55</v>
      </c>
      <c r="H246" s="3" t="s">
        <v>26</v>
      </c>
      <c r="I246" s="3" t="s">
        <v>331</v>
      </c>
      <c r="J246" s="3">
        <v>5000</v>
      </c>
      <c r="K246" s="3">
        <v>2270</v>
      </c>
      <c r="L246" s="3">
        <v>457764195</v>
      </c>
      <c r="N246" s="8">
        <v>2270</v>
      </c>
    </row>
    <row r="247" spans="1:14" x14ac:dyDescent="0.3">
      <c r="A247" s="3" t="s">
        <v>244</v>
      </c>
      <c r="B247" s="3" t="s">
        <v>329</v>
      </c>
      <c r="C247" s="3"/>
      <c r="D247" s="3" t="s">
        <v>27</v>
      </c>
      <c r="E247" s="3" t="s">
        <v>332</v>
      </c>
      <c r="F247" s="9">
        <v>43.55</v>
      </c>
      <c r="G247" s="9">
        <v>43.55</v>
      </c>
      <c r="H247" s="3" t="s">
        <v>26</v>
      </c>
      <c r="I247" s="3" t="s">
        <v>331</v>
      </c>
      <c r="J247" s="3">
        <v>5000</v>
      </c>
      <c r="K247" s="3">
        <v>2220</v>
      </c>
      <c r="L247" s="3">
        <v>457764195</v>
      </c>
      <c r="N247" s="8">
        <v>2220</v>
      </c>
    </row>
    <row r="248" spans="1:14" x14ac:dyDescent="0.3">
      <c r="A248" s="3" t="s">
        <v>245</v>
      </c>
      <c r="B248" s="3" t="s">
        <v>329</v>
      </c>
      <c r="C248" s="3"/>
      <c r="D248" s="3" t="s">
        <v>27</v>
      </c>
      <c r="E248" s="3" t="s">
        <v>332</v>
      </c>
      <c r="F248" s="9">
        <v>43.55</v>
      </c>
      <c r="G248" s="9">
        <v>43.55</v>
      </c>
      <c r="H248" s="3" t="s">
        <v>26</v>
      </c>
      <c r="I248" s="3" t="s">
        <v>331</v>
      </c>
      <c r="J248" s="3">
        <v>5000</v>
      </c>
      <c r="K248" s="3">
        <v>1537</v>
      </c>
      <c r="L248" s="3">
        <v>457764195</v>
      </c>
      <c r="N248" s="8">
        <v>1537</v>
      </c>
    </row>
    <row r="249" spans="1:14" x14ac:dyDescent="0.3">
      <c r="A249" s="3" t="s">
        <v>246</v>
      </c>
      <c r="B249" s="3" t="s">
        <v>329</v>
      </c>
      <c r="C249" s="3"/>
      <c r="D249" s="3" t="s">
        <v>27</v>
      </c>
      <c r="E249" s="3" t="s">
        <v>332</v>
      </c>
      <c r="F249" s="9">
        <v>43.55</v>
      </c>
      <c r="G249" s="9">
        <v>43.55</v>
      </c>
      <c r="H249" s="3" t="s">
        <v>26</v>
      </c>
      <c r="I249" s="3" t="s">
        <v>331</v>
      </c>
      <c r="J249" s="3">
        <v>5000</v>
      </c>
      <c r="K249" s="3">
        <v>1305</v>
      </c>
      <c r="L249" s="3">
        <v>457764195</v>
      </c>
      <c r="N249" s="8">
        <v>1305</v>
      </c>
    </row>
    <row r="250" spans="1:14" x14ac:dyDescent="0.3">
      <c r="A250" s="3" t="s">
        <v>247</v>
      </c>
      <c r="B250" s="3" t="s">
        <v>329</v>
      </c>
      <c r="C250" s="3"/>
      <c r="D250" s="3" t="s">
        <v>27</v>
      </c>
      <c r="E250" s="3" t="s">
        <v>332</v>
      </c>
      <c r="F250" s="9">
        <v>43.55</v>
      </c>
      <c r="G250" s="9">
        <v>43.55</v>
      </c>
      <c r="H250" s="3" t="s">
        <v>26</v>
      </c>
      <c r="I250" s="3" t="s">
        <v>331</v>
      </c>
      <c r="J250" s="3">
        <v>5000</v>
      </c>
      <c r="K250" s="3">
        <v>1125</v>
      </c>
      <c r="L250" s="3">
        <v>457764195</v>
      </c>
      <c r="N250" s="8">
        <v>1125</v>
      </c>
    </row>
    <row r="251" spans="1:14" x14ac:dyDescent="0.3">
      <c r="A251" s="3" t="s">
        <v>248</v>
      </c>
      <c r="B251" s="3" t="s">
        <v>329</v>
      </c>
      <c r="C251" s="3"/>
      <c r="D251" s="3" t="s">
        <v>27</v>
      </c>
      <c r="E251" s="3" t="s">
        <v>332</v>
      </c>
      <c r="F251" s="9">
        <v>43.55</v>
      </c>
      <c r="G251" s="9">
        <v>43.55</v>
      </c>
      <c r="H251" s="3" t="s">
        <v>26</v>
      </c>
      <c r="I251" s="3" t="s">
        <v>331</v>
      </c>
      <c r="J251" s="3">
        <v>5000</v>
      </c>
      <c r="K251" s="3">
        <v>849</v>
      </c>
      <c r="L251" s="3">
        <v>457764195</v>
      </c>
      <c r="N251" s="8">
        <v>849</v>
      </c>
    </row>
    <row r="252" spans="1:14" x14ac:dyDescent="0.3">
      <c r="A252" s="3" t="s">
        <v>249</v>
      </c>
      <c r="B252" s="3" t="s">
        <v>329</v>
      </c>
      <c r="C252" s="3"/>
      <c r="D252" s="3" t="s">
        <v>27</v>
      </c>
      <c r="E252" s="3" t="s">
        <v>333</v>
      </c>
      <c r="F252" s="9">
        <v>43.55</v>
      </c>
      <c r="G252" s="9">
        <v>43.55</v>
      </c>
      <c r="H252" s="3" t="s">
        <v>26</v>
      </c>
      <c r="I252" s="3" t="s">
        <v>331</v>
      </c>
      <c r="J252" s="3">
        <v>5000</v>
      </c>
      <c r="K252" s="3">
        <v>0</v>
      </c>
      <c r="L252" s="3">
        <v>457764195</v>
      </c>
      <c r="N252" s="8">
        <v>0</v>
      </c>
    </row>
    <row r="253" spans="1:14" x14ac:dyDescent="0.3">
      <c r="A253" s="3" t="s">
        <v>363</v>
      </c>
      <c r="B253" s="3" t="s">
        <v>329</v>
      </c>
      <c r="C253" s="3"/>
      <c r="D253" s="3" t="s">
        <v>27</v>
      </c>
      <c r="E253" s="3" t="s">
        <v>330</v>
      </c>
      <c r="F253" s="9">
        <v>43.15</v>
      </c>
      <c r="G253" s="9"/>
      <c r="H253" s="3" t="s">
        <v>26</v>
      </c>
      <c r="I253" s="3" t="s">
        <v>331</v>
      </c>
      <c r="J253" s="3"/>
      <c r="K253" s="3">
        <v>5000</v>
      </c>
      <c r="L253" s="3">
        <v>457769878</v>
      </c>
      <c r="N253" s="8">
        <v>5000</v>
      </c>
    </row>
    <row r="254" spans="1:14" x14ac:dyDescent="0.3">
      <c r="A254" s="3" t="s">
        <v>364</v>
      </c>
      <c r="B254" s="3" t="s">
        <v>329</v>
      </c>
      <c r="C254" s="3"/>
      <c r="D254" s="3" t="s">
        <v>27</v>
      </c>
      <c r="E254" s="3" t="s">
        <v>338</v>
      </c>
      <c r="F254" s="9">
        <v>43.55</v>
      </c>
      <c r="G254" s="9"/>
      <c r="H254" s="3" t="s">
        <v>26</v>
      </c>
      <c r="I254" s="3" t="s">
        <v>331</v>
      </c>
      <c r="J254" s="3"/>
      <c r="K254" s="3">
        <v>5000</v>
      </c>
      <c r="L254" s="3">
        <v>457769878</v>
      </c>
      <c r="N254" s="8">
        <v>5000</v>
      </c>
    </row>
    <row r="255" spans="1:14" x14ac:dyDescent="0.3">
      <c r="A255" s="3" t="s">
        <v>250</v>
      </c>
      <c r="B255" s="3" t="s">
        <v>329</v>
      </c>
      <c r="C255" s="3"/>
      <c r="D255" s="3" t="s">
        <v>27</v>
      </c>
      <c r="E255" s="3" t="s">
        <v>332</v>
      </c>
      <c r="F255" s="9">
        <v>43.55</v>
      </c>
      <c r="G255" s="9">
        <v>43.55</v>
      </c>
      <c r="H255" s="3" t="s">
        <v>26</v>
      </c>
      <c r="I255" s="3" t="s">
        <v>331</v>
      </c>
      <c r="J255" s="3">
        <v>5000</v>
      </c>
      <c r="K255" s="3">
        <v>4267</v>
      </c>
      <c r="L255" s="3">
        <v>457769878</v>
      </c>
      <c r="N255" s="8">
        <v>4267</v>
      </c>
    </row>
    <row r="256" spans="1:14" x14ac:dyDescent="0.3">
      <c r="A256" s="3" t="s">
        <v>251</v>
      </c>
      <c r="B256" s="3" t="s">
        <v>329</v>
      </c>
      <c r="C256" s="3"/>
      <c r="D256" s="3" t="s">
        <v>27</v>
      </c>
      <c r="E256" s="3" t="s">
        <v>332</v>
      </c>
      <c r="F256" s="9">
        <v>43.55</v>
      </c>
      <c r="G256" s="9">
        <v>43.55</v>
      </c>
      <c r="H256" s="3" t="s">
        <v>26</v>
      </c>
      <c r="I256" s="3" t="s">
        <v>331</v>
      </c>
      <c r="J256" s="3">
        <v>5000</v>
      </c>
      <c r="K256" s="3">
        <v>4154</v>
      </c>
      <c r="L256" s="3">
        <v>457769878</v>
      </c>
      <c r="N256" s="8">
        <v>4154</v>
      </c>
    </row>
    <row r="257" spans="1:14" x14ac:dyDescent="0.3">
      <c r="A257" s="3" t="s">
        <v>252</v>
      </c>
      <c r="B257" s="3" t="s">
        <v>329</v>
      </c>
      <c r="C257" s="3"/>
      <c r="D257" s="3" t="s">
        <v>27</v>
      </c>
      <c r="E257" s="3" t="s">
        <v>332</v>
      </c>
      <c r="F257" s="9">
        <v>43.55</v>
      </c>
      <c r="G257" s="9">
        <v>43.55</v>
      </c>
      <c r="H257" s="3" t="s">
        <v>26</v>
      </c>
      <c r="I257" s="3" t="s">
        <v>331</v>
      </c>
      <c r="J257" s="3">
        <v>5000</v>
      </c>
      <c r="K257" s="3">
        <v>3998</v>
      </c>
      <c r="L257" s="3">
        <v>457769878</v>
      </c>
      <c r="N257" s="8">
        <v>3998</v>
      </c>
    </row>
    <row r="258" spans="1:14" x14ac:dyDescent="0.3">
      <c r="A258" s="3" t="s">
        <v>253</v>
      </c>
      <c r="B258" s="3" t="s">
        <v>329</v>
      </c>
      <c r="C258" s="3"/>
      <c r="D258" s="3" t="s">
        <v>27</v>
      </c>
      <c r="E258" s="3" t="s">
        <v>332</v>
      </c>
      <c r="F258" s="9">
        <v>43.55</v>
      </c>
      <c r="G258" s="9">
        <v>43.55</v>
      </c>
      <c r="H258" s="3" t="s">
        <v>26</v>
      </c>
      <c r="I258" s="3" t="s">
        <v>331</v>
      </c>
      <c r="J258" s="3">
        <v>5000</v>
      </c>
      <c r="K258" s="3">
        <v>3842</v>
      </c>
      <c r="L258" s="3">
        <v>457769878</v>
      </c>
      <c r="N258" s="8">
        <v>3842</v>
      </c>
    </row>
    <row r="259" spans="1:14" x14ac:dyDescent="0.3">
      <c r="A259" s="3" t="s">
        <v>254</v>
      </c>
      <c r="B259" s="3" t="s">
        <v>329</v>
      </c>
      <c r="C259" s="3"/>
      <c r="D259" s="3" t="s">
        <v>27</v>
      </c>
      <c r="E259" s="3" t="s">
        <v>332</v>
      </c>
      <c r="F259" s="9">
        <v>43.55</v>
      </c>
      <c r="G259" s="9">
        <v>43.55</v>
      </c>
      <c r="H259" s="3" t="s">
        <v>26</v>
      </c>
      <c r="I259" s="3" t="s">
        <v>331</v>
      </c>
      <c r="J259" s="3">
        <v>5000</v>
      </c>
      <c r="K259" s="3">
        <v>3834</v>
      </c>
      <c r="L259" s="3">
        <v>457769878</v>
      </c>
      <c r="N259" s="8">
        <v>3834</v>
      </c>
    </row>
    <row r="260" spans="1:14" x14ac:dyDescent="0.3">
      <c r="A260" s="3" t="s">
        <v>255</v>
      </c>
      <c r="B260" s="3" t="s">
        <v>329</v>
      </c>
      <c r="C260" s="3"/>
      <c r="D260" s="3" t="s">
        <v>27</v>
      </c>
      <c r="E260" s="3" t="s">
        <v>332</v>
      </c>
      <c r="F260" s="9">
        <v>43.55</v>
      </c>
      <c r="G260" s="9">
        <v>43.55</v>
      </c>
      <c r="H260" s="3" t="s">
        <v>26</v>
      </c>
      <c r="I260" s="3" t="s">
        <v>331</v>
      </c>
      <c r="J260" s="3">
        <v>5000</v>
      </c>
      <c r="K260" s="3">
        <v>3657</v>
      </c>
      <c r="L260" s="3">
        <v>457769878</v>
      </c>
      <c r="N260" s="8">
        <v>3657</v>
      </c>
    </row>
    <row r="261" spans="1:14" x14ac:dyDescent="0.3">
      <c r="A261" s="3" t="s">
        <v>256</v>
      </c>
      <c r="B261" s="3" t="s">
        <v>329</v>
      </c>
      <c r="C261" s="3"/>
      <c r="D261" s="3" t="s">
        <v>27</v>
      </c>
      <c r="E261" s="3" t="s">
        <v>332</v>
      </c>
      <c r="F261" s="9">
        <v>43.55</v>
      </c>
      <c r="G261" s="9">
        <v>43.55</v>
      </c>
      <c r="H261" s="3" t="s">
        <v>26</v>
      </c>
      <c r="I261" s="3" t="s">
        <v>331</v>
      </c>
      <c r="J261" s="3">
        <v>5000</v>
      </c>
      <c r="K261" s="3">
        <v>3497</v>
      </c>
      <c r="L261" s="3">
        <v>457769878</v>
      </c>
      <c r="N261" s="8">
        <v>3497</v>
      </c>
    </row>
    <row r="262" spans="1:14" x14ac:dyDescent="0.3">
      <c r="A262" s="3" t="s">
        <v>257</v>
      </c>
      <c r="B262" s="3" t="s">
        <v>329</v>
      </c>
      <c r="C262" s="3"/>
      <c r="D262" s="3" t="s">
        <v>27</v>
      </c>
      <c r="E262" s="3" t="s">
        <v>332</v>
      </c>
      <c r="F262" s="9">
        <v>43.55</v>
      </c>
      <c r="G262" s="9">
        <v>43.55</v>
      </c>
      <c r="H262" s="3" t="s">
        <v>26</v>
      </c>
      <c r="I262" s="3" t="s">
        <v>331</v>
      </c>
      <c r="J262" s="3">
        <v>5000</v>
      </c>
      <c r="K262" s="3">
        <v>3354</v>
      </c>
      <c r="L262" s="3">
        <v>457769878</v>
      </c>
      <c r="N262" s="8">
        <v>3354</v>
      </c>
    </row>
    <row r="263" spans="1:14" x14ac:dyDescent="0.3">
      <c r="A263" s="3" t="s">
        <v>258</v>
      </c>
      <c r="B263" s="3" t="s">
        <v>329</v>
      </c>
      <c r="C263" s="3"/>
      <c r="D263" s="3" t="s">
        <v>27</v>
      </c>
      <c r="E263" s="3" t="s">
        <v>332</v>
      </c>
      <c r="F263" s="9">
        <v>43.55</v>
      </c>
      <c r="G263" s="9">
        <v>43.55</v>
      </c>
      <c r="H263" s="3" t="s">
        <v>26</v>
      </c>
      <c r="I263" s="3" t="s">
        <v>331</v>
      </c>
      <c r="J263" s="3">
        <v>5000</v>
      </c>
      <c r="K263" s="3">
        <v>3201</v>
      </c>
      <c r="L263" s="3">
        <v>457769878</v>
      </c>
      <c r="N263" s="8">
        <v>3201</v>
      </c>
    </row>
    <row r="264" spans="1:14" x14ac:dyDescent="0.3">
      <c r="A264" s="3" t="s">
        <v>259</v>
      </c>
      <c r="B264" s="3" t="s">
        <v>329</v>
      </c>
      <c r="C264" s="3"/>
      <c r="D264" s="3" t="s">
        <v>27</v>
      </c>
      <c r="E264" s="3" t="s">
        <v>332</v>
      </c>
      <c r="F264" s="9">
        <v>43.55</v>
      </c>
      <c r="G264" s="9">
        <v>43.55</v>
      </c>
      <c r="H264" s="3" t="s">
        <v>26</v>
      </c>
      <c r="I264" s="3" t="s">
        <v>331</v>
      </c>
      <c r="J264" s="3">
        <v>5000</v>
      </c>
      <c r="K264" s="3">
        <v>2968</v>
      </c>
      <c r="L264" s="3">
        <v>457769878</v>
      </c>
      <c r="N264" s="8">
        <v>2968</v>
      </c>
    </row>
    <row r="265" spans="1:14" x14ac:dyDescent="0.3">
      <c r="A265" s="3" t="s">
        <v>260</v>
      </c>
      <c r="B265" s="3" t="s">
        <v>329</v>
      </c>
      <c r="C265" s="3"/>
      <c r="D265" s="3" t="s">
        <v>27</v>
      </c>
      <c r="E265" s="3" t="s">
        <v>332</v>
      </c>
      <c r="F265" s="9">
        <v>43.55</v>
      </c>
      <c r="G265" s="9">
        <v>43.55</v>
      </c>
      <c r="H265" s="3" t="s">
        <v>26</v>
      </c>
      <c r="I265" s="3" t="s">
        <v>331</v>
      </c>
      <c r="J265" s="3">
        <v>5000</v>
      </c>
      <c r="K265" s="3">
        <v>2763</v>
      </c>
      <c r="L265" s="3">
        <v>457769878</v>
      </c>
      <c r="N265" s="8">
        <v>2763</v>
      </c>
    </row>
    <row r="266" spans="1:14" x14ac:dyDescent="0.3">
      <c r="A266" s="3" t="s">
        <v>261</v>
      </c>
      <c r="B266" s="3" t="s">
        <v>329</v>
      </c>
      <c r="C266" s="3"/>
      <c r="D266" s="3" t="s">
        <v>27</v>
      </c>
      <c r="E266" s="3" t="s">
        <v>332</v>
      </c>
      <c r="F266" s="9">
        <v>43.55</v>
      </c>
      <c r="G266" s="9">
        <v>43.55</v>
      </c>
      <c r="H266" s="3" t="s">
        <v>26</v>
      </c>
      <c r="I266" s="3" t="s">
        <v>331</v>
      </c>
      <c r="J266" s="3">
        <v>5000</v>
      </c>
      <c r="K266" s="3">
        <v>2605</v>
      </c>
      <c r="L266" s="3">
        <v>457769878</v>
      </c>
      <c r="N266" s="8">
        <v>2605</v>
      </c>
    </row>
    <row r="267" spans="1:14" x14ac:dyDescent="0.3">
      <c r="A267" s="3" t="s">
        <v>262</v>
      </c>
      <c r="B267" s="3" t="s">
        <v>329</v>
      </c>
      <c r="C267" s="3"/>
      <c r="D267" s="3" t="s">
        <v>27</v>
      </c>
      <c r="E267" s="3" t="s">
        <v>332</v>
      </c>
      <c r="F267" s="9">
        <v>43.55</v>
      </c>
      <c r="G267" s="9">
        <v>43.55</v>
      </c>
      <c r="H267" s="3" t="s">
        <v>26</v>
      </c>
      <c r="I267" s="3" t="s">
        <v>331</v>
      </c>
      <c r="J267" s="3">
        <v>5000</v>
      </c>
      <c r="K267" s="3">
        <v>2495</v>
      </c>
      <c r="L267" s="3">
        <v>457769878</v>
      </c>
      <c r="N267" s="8">
        <v>2495</v>
      </c>
    </row>
    <row r="268" spans="1:14" x14ac:dyDescent="0.3">
      <c r="A268" s="3" t="s">
        <v>263</v>
      </c>
      <c r="B268" s="3" t="s">
        <v>329</v>
      </c>
      <c r="C268" s="3"/>
      <c r="D268" s="3" t="s">
        <v>27</v>
      </c>
      <c r="E268" s="3" t="s">
        <v>332</v>
      </c>
      <c r="F268" s="9">
        <v>43.55</v>
      </c>
      <c r="G268" s="9">
        <v>43.55</v>
      </c>
      <c r="H268" s="3" t="s">
        <v>26</v>
      </c>
      <c r="I268" s="3" t="s">
        <v>331</v>
      </c>
      <c r="J268" s="3">
        <v>5000</v>
      </c>
      <c r="K268" s="3">
        <v>2253</v>
      </c>
      <c r="L268" s="3">
        <v>457769878</v>
      </c>
      <c r="N268" s="8">
        <v>2253</v>
      </c>
    </row>
    <row r="269" spans="1:14" x14ac:dyDescent="0.3">
      <c r="A269" s="3" t="s">
        <v>264</v>
      </c>
      <c r="B269" s="3" t="s">
        <v>329</v>
      </c>
      <c r="C269" s="3"/>
      <c r="D269" s="3" t="s">
        <v>27</v>
      </c>
      <c r="E269" s="3" t="s">
        <v>332</v>
      </c>
      <c r="F269" s="9">
        <v>43.55</v>
      </c>
      <c r="G269" s="9">
        <v>43.55</v>
      </c>
      <c r="H269" s="3" t="s">
        <v>26</v>
      </c>
      <c r="I269" s="3" t="s">
        <v>331</v>
      </c>
      <c r="J269" s="3">
        <v>5000</v>
      </c>
      <c r="K269" s="3">
        <v>1720</v>
      </c>
      <c r="L269" s="3">
        <v>457769878</v>
      </c>
      <c r="N269" s="8">
        <v>1720</v>
      </c>
    </row>
    <row r="270" spans="1:14" x14ac:dyDescent="0.3">
      <c r="A270" s="3" t="s">
        <v>265</v>
      </c>
      <c r="B270" s="3" t="s">
        <v>329</v>
      </c>
      <c r="C270" s="3"/>
      <c r="D270" s="3" t="s">
        <v>27</v>
      </c>
      <c r="E270" s="3" t="s">
        <v>332</v>
      </c>
      <c r="F270" s="9">
        <v>43.55</v>
      </c>
      <c r="G270" s="9">
        <v>43.55</v>
      </c>
      <c r="H270" s="3" t="s">
        <v>26</v>
      </c>
      <c r="I270" s="3" t="s">
        <v>331</v>
      </c>
      <c r="J270" s="3">
        <v>5000</v>
      </c>
      <c r="K270" s="3">
        <v>1461</v>
      </c>
      <c r="L270" s="3">
        <v>457769878</v>
      </c>
      <c r="N270" s="8">
        <v>1461</v>
      </c>
    </row>
    <row r="271" spans="1:14" x14ac:dyDescent="0.3">
      <c r="A271" s="3" t="s">
        <v>266</v>
      </c>
      <c r="B271" s="3" t="s">
        <v>329</v>
      </c>
      <c r="C271" s="3"/>
      <c r="D271" s="3" t="s">
        <v>27</v>
      </c>
      <c r="E271" s="3" t="s">
        <v>332</v>
      </c>
      <c r="F271" s="9">
        <v>43.55</v>
      </c>
      <c r="G271" s="9">
        <v>43.55</v>
      </c>
      <c r="H271" s="3" t="s">
        <v>26</v>
      </c>
      <c r="I271" s="3" t="s">
        <v>331</v>
      </c>
      <c r="J271" s="3">
        <v>5000</v>
      </c>
      <c r="K271" s="3">
        <v>1433</v>
      </c>
      <c r="L271" s="3">
        <v>457769878</v>
      </c>
      <c r="N271" s="8">
        <v>1433</v>
      </c>
    </row>
    <row r="272" spans="1:14" x14ac:dyDescent="0.3">
      <c r="A272" s="3" t="s">
        <v>267</v>
      </c>
      <c r="B272" s="3" t="s">
        <v>329</v>
      </c>
      <c r="C272" s="3"/>
      <c r="D272" s="3" t="s">
        <v>27</v>
      </c>
      <c r="E272" s="3" t="s">
        <v>332</v>
      </c>
      <c r="F272" s="9">
        <v>43.55</v>
      </c>
      <c r="G272" s="9">
        <v>43.55</v>
      </c>
      <c r="H272" s="3" t="s">
        <v>26</v>
      </c>
      <c r="I272" s="3" t="s">
        <v>331</v>
      </c>
      <c r="J272" s="3">
        <v>5000</v>
      </c>
      <c r="K272" s="3">
        <v>1392</v>
      </c>
      <c r="L272" s="3">
        <v>457769878</v>
      </c>
      <c r="N272" s="8">
        <v>1392</v>
      </c>
    </row>
    <row r="273" spans="1:14" x14ac:dyDescent="0.3">
      <c r="A273" s="3" t="s">
        <v>268</v>
      </c>
      <c r="B273" s="3" t="s">
        <v>329</v>
      </c>
      <c r="C273" s="3"/>
      <c r="D273" s="3" t="s">
        <v>27</v>
      </c>
      <c r="E273" s="3" t="s">
        <v>332</v>
      </c>
      <c r="F273" s="9">
        <v>43.55</v>
      </c>
      <c r="G273" s="9">
        <v>43.55</v>
      </c>
      <c r="H273" s="3" t="s">
        <v>26</v>
      </c>
      <c r="I273" s="3" t="s">
        <v>331</v>
      </c>
      <c r="J273" s="3">
        <v>5000</v>
      </c>
      <c r="K273" s="3">
        <v>1343</v>
      </c>
      <c r="L273" s="3">
        <v>457769878</v>
      </c>
      <c r="N273" s="8">
        <v>1343</v>
      </c>
    </row>
    <row r="274" spans="1:14" x14ac:dyDescent="0.3">
      <c r="A274" s="3" t="s">
        <v>269</v>
      </c>
      <c r="B274" s="3" t="s">
        <v>329</v>
      </c>
      <c r="C274" s="3"/>
      <c r="D274" s="3" t="s">
        <v>27</v>
      </c>
      <c r="E274" s="3" t="s">
        <v>332</v>
      </c>
      <c r="F274" s="9">
        <v>43.55</v>
      </c>
      <c r="G274" s="9">
        <v>43.55</v>
      </c>
      <c r="H274" s="3" t="s">
        <v>26</v>
      </c>
      <c r="I274" s="3" t="s">
        <v>331</v>
      </c>
      <c r="J274" s="3">
        <v>5000</v>
      </c>
      <c r="K274" s="3">
        <v>902</v>
      </c>
      <c r="L274" s="3">
        <v>457769878</v>
      </c>
      <c r="N274" s="8">
        <v>902</v>
      </c>
    </row>
    <row r="275" spans="1:14" x14ac:dyDescent="0.3">
      <c r="A275" s="3" t="s">
        <v>270</v>
      </c>
      <c r="B275" s="3" t="s">
        <v>329</v>
      </c>
      <c r="C275" s="3"/>
      <c r="D275" s="3" t="s">
        <v>27</v>
      </c>
      <c r="E275" s="3" t="s">
        <v>332</v>
      </c>
      <c r="F275" s="9">
        <v>43.55</v>
      </c>
      <c r="G275" s="9">
        <v>43.55</v>
      </c>
      <c r="H275" s="3" t="s">
        <v>26</v>
      </c>
      <c r="I275" s="3" t="s">
        <v>331</v>
      </c>
      <c r="J275" s="3">
        <v>5000</v>
      </c>
      <c r="K275" s="3">
        <v>741</v>
      </c>
      <c r="L275" s="3">
        <v>457769878</v>
      </c>
      <c r="N275" s="8">
        <v>741</v>
      </c>
    </row>
    <row r="276" spans="1:14" x14ac:dyDescent="0.3">
      <c r="A276" s="3" t="s">
        <v>271</v>
      </c>
      <c r="B276" s="3" t="s">
        <v>329</v>
      </c>
      <c r="C276" s="3"/>
      <c r="D276" s="3" t="s">
        <v>27</v>
      </c>
      <c r="E276" s="3" t="s">
        <v>332</v>
      </c>
      <c r="F276" s="9">
        <v>43.55</v>
      </c>
      <c r="G276" s="9">
        <v>43.55</v>
      </c>
      <c r="H276" s="3" t="s">
        <v>26</v>
      </c>
      <c r="I276" s="3" t="s">
        <v>331</v>
      </c>
      <c r="J276" s="3">
        <v>5000</v>
      </c>
      <c r="K276" s="3">
        <v>689</v>
      </c>
      <c r="L276" s="3">
        <v>457769878</v>
      </c>
      <c r="N276" s="8">
        <v>689</v>
      </c>
    </row>
    <row r="277" spans="1:14" x14ac:dyDescent="0.3">
      <c r="A277" s="3" t="s">
        <v>272</v>
      </c>
      <c r="B277" s="3" t="s">
        <v>329</v>
      </c>
      <c r="C277" s="3"/>
      <c r="D277" s="3" t="s">
        <v>27</v>
      </c>
      <c r="E277" s="3" t="s">
        <v>332</v>
      </c>
      <c r="F277" s="9">
        <v>43.55</v>
      </c>
      <c r="G277" s="9">
        <v>43.55</v>
      </c>
      <c r="H277" s="3" t="s">
        <v>26</v>
      </c>
      <c r="I277" s="3" t="s">
        <v>331</v>
      </c>
      <c r="J277" s="3">
        <v>5000</v>
      </c>
      <c r="K277" s="3">
        <v>439</v>
      </c>
      <c r="L277" s="3">
        <v>457769878</v>
      </c>
      <c r="N277" s="8">
        <v>439</v>
      </c>
    </row>
    <row r="278" spans="1:14" x14ac:dyDescent="0.3">
      <c r="A278" s="3" t="s">
        <v>273</v>
      </c>
      <c r="B278" s="3" t="s">
        <v>329</v>
      </c>
      <c r="C278" s="3"/>
      <c r="D278" s="3" t="s">
        <v>27</v>
      </c>
      <c r="E278" s="3" t="s">
        <v>332</v>
      </c>
      <c r="F278" s="9">
        <v>43.55</v>
      </c>
      <c r="G278" s="9">
        <v>43.55</v>
      </c>
      <c r="H278" s="3" t="s">
        <v>26</v>
      </c>
      <c r="I278" s="3" t="s">
        <v>331</v>
      </c>
      <c r="J278" s="3">
        <v>5000</v>
      </c>
      <c r="K278" s="3">
        <v>28</v>
      </c>
      <c r="L278" s="3">
        <v>457769878</v>
      </c>
      <c r="N278" s="8">
        <v>28</v>
      </c>
    </row>
    <row r="279" spans="1:14" x14ac:dyDescent="0.3">
      <c r="A279" s="3" t="s">
        <v>274</v>
      </c>
      <c r="B279" s="3" t="s">
        <v>329</v>
      </c>
      <c r="C279" s="3"/>
      <c r="D279" s="3" t="s">
        <v>27</v>
      </c>
      <c r="E279" s="3" t="s">
        <v>333</v>
      </c>
      <c r="F279" s="9">
        <v>43.55</v>
      </c>
      <c r="G279" s="9">
        <v>43.55</v>
      </c>
      <c r="H279" s="3" t="s">
        <v>26</v>
      </c>
      <c r="I279" s="3" t="s">
        <v>331</v>
      </c>
      <c r="J279" s="3">
        <v>5000</v>
      </c>
      <c r="K279" s="3">
        <v>0</v>
      </c>
      <c r="L279" s="3">
        <v>457769878</v>
      </c>
      <c r="N279" s="8">
        <v>0</v>
      </c>
    </row>
    <row r="280" spans="1:14" x14ac:dyDescent="0.3">
      <c r="A280" s="3" t="s">
        <v>365</v>
      </c>
      <c r="B280" s="3" t="s">
        <v>329</v>
      </c>
      <c r="C280" s="3"/>
      <c r="D280" s="3" t="s">
        <v>27</v>
      </c>
      <c r="E280" s="3" t="s">
        <v>330</v>
      </c>
      <c r="F280" s="9">
        <v>43.1</v>
      </c>
      <c r="G280" s="9"/>
      <c r="H280" s="3" t="s">
        <v>26</v>
      </c>
      <c r="I280" s="3" t="s">
        <v>331</v>
      </c>
      <c r="J280" s="3"/>
      <c r="K280" s="3">
        <v>5000</v>
      </c>
      <c r="L280" s="3">
        <v>457769952</v>
      </c>
      <c r="N280" s="8">
        <v>5000</v>
      </c>
    </row>
    <row r="281" spans="1:14" x14ac:dyDescent="0.3">
      <c r="A281" s="3" t="s">
        <v>366</v>
      </c>
      <c r="B281" s="3" t="s">
        <v>329</v>
      </c>
      <c r="C281" s="3"/>
      <c r="D281" s="3" t="s">
        <v>27</v>
      </c>
      <c r="E281" s="3" t="s">
        <v>338</v>
      </c>
      <c r="F281" s="9">
        <v>43.55</v>
      </c>
      <c r="G281" s="9"/>
      <c r="H281" s="3" t="s">
        <v>26</v>
      </c>
      <c r="I281" s="3" t="s">
        <v>331</v>
      </c>
      <c r="J281" s="3"/>
      <c r="K281" s="3">
        <v>5000</v>
      </c>
      <c r="L281" s="3">
        <v>457769952</v>
      </c>
      <c r="N281" s="8">
        <v>5000</v>
      </c>
    </row>
    <row r="282" spans="1:14" x14ac:dyDescent="0.3">
      <c r="A282" s="3" t="s">
        <v>275</v>
      </c>
      <c r="B282" s="3" t="s">
        <v>329</v>
      </c>
      <c r="C282" s="3"/>
      <c r="D282" s="3" t="s">
        <v>27</v>
      </c>
      <c r="E282" s="3" t="s">
        <v>332</v>
      </c>
      <c r="F282" s="9">
        <v>43.55</v>
      </c>
      <c r="G282" s="9">
        <v>43.55</v>
      </c>
      <c r="H282" s="3" t="s">
        <v>26</v>
      </c>
      <c r="I282" s="3" t="s">
        <v>331</v>
      </c>
      <c r="J282" s="3">
        <v>5000</v>
      </c>
      <c r="K282" s="3">
        <v>4499</v>
      </c>
      <c r="L282" s="3">
        <v>457769952</v>
      </c>
      <c r="N282" s="8">
        <v>4499</v>
      </c>
    </row>
    <row r="283" spans="1:14" x14ac:dyDescent="0.3">
      <c r="A283" s="3" t="s">
        <v>276</v>
      </c>
      <c r="B283" s="3" t="s">
        <v>329</v>
      </c>
      <c r="C283" s="3"/>
      <c r="D283" s="3" t="s">
        <v>27</v>
      </c>
      <c r="E283" s="3" t="s">
        <v>332</v>
      </c>
      <c r="F283" s="9">
        <v>43.55</v>
      </c>
      <c r="G283" s="9">
        <v>43.55</v>
      </c>
      <c r="H283" s="3" t="s">
        <v>26</v>
      </c>
      <c r="I283" s="3" t="s">
        <v>331</v>
      </c>
      <c r="J283" s="3">
        <v>5000</v>
      </c>
      <c r="K283" s="3">
        <v>3998</v>
      </c>
      <c r="L283" s="3">
        <v>457769952</v>
      </c>
      <c r="N283" s="8">
        <v>3998</v>
      </c>
    </row>
    <row r="284" spans="1:14" x14ac:dyDescent="0.3">
      <c r="A284" s="3" t="s">
        <v>277</v>
      </c>
      <c r="B284" s="3" t="s">
        <v>329</v>
      </c>
      <c r="C284" s="3"/>
      <c r="D284" s="3" t="s">
        <v>27</v>
      </c>
      <c r="E284" s="3" t="s">
        <v>332</v>
      </c>
      <c r="F284" s="9">
        <v>43.55</v>
      </c>
      <c r="G284" s="9">
        <v>43.55</v>
      </c>
      <c r="H284" s="3" t="s">
        <v>26</v>
      </c>
      <c r="I284" s="3" t="s">
        <v>331</v>
      </c>
      <c r="J284" s="3">
        <v>5000</v>
      </c>
      <c r="K284" s="3">
        <v>3497</v>
      </c>
      <c r="L284" s="3">
        <v>457769952</v>
      </c>
      <c r="N284" s="8">
        <v>3497</v>
      </c>
    </row>
    <row r="285" spans="1:14" x14ac:dyDescent="0.3">
      <c r="A285" s="3" t="s">
        <v>278</v>
      </c>
      <c r="B285" s="3" t="s">
        <v>329</v>
      </c>
      <c r="C285" s="3"/>
      <c r="D285" s="3" t="s">
        <v>27</v>
      </c>
      <c r="E285" s="3" t="s">
        <v>332</v>
      </c>
      <c r="F285" s="9">
        <v>43.55</v>
      </c>
      <c r="G285" s="9">
        <v>43.55</v>
      </c>
      <c r="H285" s="3" t="s">
        <v>26</v>
      </c>
      <c r="I285" s="3" t="s">
        <v>331</v>
      </c>
      <c r="J285" s="3">
        <v>5000</v>
      </c>
      <c r="K285" s="3">
        <v>2996</v>
      </c>
      <c r="L285" s="3">
        <v>457769952</v>
      </c>
      <c r="N285" s="8">
        <v>2996</v>
      </c>
    </row>
    <row r="286" spans="1:14" x14ac:dyDescent="0.3">
      <c r="A286" s="3" t="s">
        <v>279</v>
      </c>
      <c r="B286" s="3" t="s">
        <v>329</v>
      </c>
      <c r="C286" s="3"/>
      <c r="D286" s="3" t="s">
        <v>27</v>
      </c>
      <c r="E286" s="3" t="s">
        <v>332</v>
      </c>
      <c r="F286" s="9">
        <v>43.55</v>
      </c>
      <c r="G286" s="9">
        <v>43.55</v>
      </c>
      <c r="H286" s="3" t="s">
        <v>26</v>
      </c>
      <c r="I286" s="3" t="s">
        <v>331</v>
      </c>
      <c r="J286" s="3">
        <v>5000</v>
      </c>
      <c r="K286" s="3">
        <v>2647</v>
      </c>
      <c r="L286" s="3">
        <v>457769952</v>
      </c>
      <c r="N286" s="8">
        <v>2647</v>
      </c>
    </row>
    <row r="287" spans="1:14" x14ac:dyDescent="0.3">
      <c r="A287" s="3" t="s">
        <v>280</v>
      </c>
      <c r="B287" s="3" t="s">
        <v>329</v>
      </c>
      <c r="C287" s="3"/>
      <c r="D287" s="3" t="s">
        <v>27</v>
      </c>
      <c r="E287" s="3" t="s">
        <v>332</v>
      </c>
      <c r="F287" s="9">
        <v>43.55</v>
      </c>
      <c r="G287" s="9">
        <v>43.55</v>
      </c>
      <c r="H287" s="3" t="s">
        <v>26</v>
      </c>
      <c r="I287" s="3" t="s">
        <v>331</v>
      </c>
      <c r="J287" s="3">
        <v>5000</v>
      </c>
      <c r="K287" s="3">
        <v>2572</v>
      </c>
      <c r="L287" s="3">
        <v>457769952</v>
      </c>
      <c r="N287" s="8">
        <v>2572</v>
      </c>
    </row>
    <row r="288" spans="1:14" x14ac:dyDescent="0.3">
      <c r="A288" s="3" t="s">
        <v>281</v>
      </c>
      <c r="B288" s="3" t="s">
        <v>329</v>
      </c>
      <c r="C288" s="3"/>
      <c r="D288" s="3" t="s">
        <v>27</v>
      </c>
      <c r="E288" s="3" t="s">
        <v>332</v>
      </c>
      <c r="F288" s="9">
        <v>43.55</v>
      </c>
      <c r="G288" s="9">
        <v>43.55</v>
      </c>
      <c r="H288" s="3" t="s">
        <v>26</v>
      </c>
      <c r="I288" s="3" t="s">
        <v>331</v>
      </c>
      <c r="J288" s="3">
        <v>5000</v>
      </c>
      <c r="K288" s="3">
        <v>2519</v>
      </c>
      <c r="L288" s="3">
        <v>457769952</v>
      </c>
      <c r="N288" s="8">
        <v>2519</v>
      </c>
    </row>
    <row r="289" spans="1:14" x14ac:dyDescent="0.3">
      <c r="A289" s="3" t="s">
        <v>282</v>
      </c>
      <c r="B289" s="3" t="s">
        <v>329</v>
      </c>
      <c r="C289" s="3"/>
      <c r="D289" s="3" t="s">
        <v>27</v>
      </c>
      <c r="E289" s="3" t="s">
        <v>332</v>
      </c>
      <c r="F289" s="9">
        <v>43.55</v>
      </c>
      <c r="G289" s="9">
        <v>43.55</v>
      </c>
      <c r="H289" s="3" t="s">
        <v>26</v>
      </c>
      <c r="I289" s="3" t="s">
        <v>331</v>
      </c>
      <c r="J289" s="3">
        <v>5000</v>
      </c>
      <c r="K289" s="3">
        <v>2495</v>
      </c>
      <c r="L289" s="3">
        <v>457769952</v>
      </c>
      <c r="N289" s="8">
        <v>2495</v>
      </c>
    </row>
    <row r="290" spans="1:14" x14ac:dyDescent="0.3">
      <c r="A290" s="3" t="s">
        <v>283</v>
      </c>
      <c r="B290" s="3" t="s">
        <v>329</v>
      </c>
      <c r="C290" s="3"/>
      <c r="D290" s="3" t="s">
        <v>27</v>
      </c>
      <c r="E290" s="3" t="s">
        <v>332</v>
      </c>
      <c r="F290" s="9">
        <v>43.55</v>
      </c>
      <c r="G290" s="9">
        <v>43.55</v>
      </c>
      <c r="H290" s="3" t="s">
        <v>26</v>
      </c>
      <c r="I290" s="3" t="s">
        <v>331</v>
      </c>
      <c r="J290" s="3">
        <v>5000</v>
      </c>
      <c r="K290" s="3">
        <v>1994</v>
      </c>
      <c r="L290" s="3">
        <v>457769952</v>
      </c>
      <c r="N290" s="8">
        <v>1994</v>
      </c>
    </row>
    <row r="291" spans="1:14" x14ac:dyDescent="0.3">
      <c r="A291" s="3" t="s">
        <v>284</v>
      </c>
      <c r="B291" s="3" t="s">
        <v>329</v>
      </c>
      <c r="C291" s="3"/>
      <c r="D291" s="3" t="s">
        <v>27</v>
      </c>
      <c r="E291" s="3" t="s">
        <v>332</v>
      </c>
      <c r="F291" s="9">
        <v>43.55</v>
      </c>
      <c r="G291" s="9">
        <v>43.55</v>
      </c>
      <c r="H291" s="3" t="s">
        <v>26</v>
      </c>
      <c r="I291" s="3" t="s">
        <v>331</v>
      </c>
      <c r="J291" s="3">
        <v>5000</v>
      </c>
      <c r="K291" s="3">
        <v>1493</v>
      </c>
      <c r="L291" s="3">
        <v>457769952</v>
      </c>
      <c r="N291" s="8">
        <v>1493</v>
      </c>
    </row>
    <row r="292" spans="1:14" x14ac:dyDescent="0.3">
      <c r="A292" s="3" t="s">
        <v>285</v>
      </c>
      <c r="B292" s="3" t="s">
        <v>329</v>
      </c>
      <c r="C292" s="3"/>
      <c r="D292" s="3" t="s">
        <v>27</v>
      </c>
      <c r="E292" s="3" t="s">
        <v>332</v>
      </c>
      <c r="F292" s="9">
        <v>43.55</v>
      </c>
      <c r="G292" s="9">
        <v>43.55</v>
      </c>
      <c r="H292" s="3" t="s">
        <v>26</v>
      </c>
      <c r="I292" s="3" t="s">
        <v>331</v>
      </c>
      <c r="J292" s="3">
        <v>5000</v>
      </c>
      <c r="K292" s="3">
        <v>992</v>
      </c>
      <c r="L292" s="3">
        <v>457769952</v>
      </c>
      <c r="N292" s="8">
        <v>992</v>
      </c>
    </row>
    <row r="293" spans="1:14" x14ac:dyDescent="0.3">
      <c r="A293" s="3" t="s">
        <v>286</v>
      </c>
      <c r="B293" s="3" t="s">
        <v>329</v>
      </c>
      <c r="C293" s="3"/>
      <c r="D293" s="3" t="s">
        <v>27</v>
      </c>
      <c r="E293" s="3" t="s">
        <v>332</v>
      </c>
      <c r="F293" s="9">
        <v>43.55</v>
      </c>
      <c r="G293" s="9">
        <v>43.55</v>
      </c>
      <c r="H293" s="3" t="s">
        <v>26</v>
      </c>
      <c r="I293" s="3" t="s">
        <v>331</v>
      </c>
      <c r="J293" s="3">
        <v>5000</v>
      </c>
      <c r="K293" s="3">
        <v>491</v>
      </c>
      <c r="L293" s="3">
        <v>457769952</v>
      </c>
      <c r="N293" s="8">
        <v>491</v>
      </c>
    </row>
    <row r="294" spans="1:14" x14ac:dyDescent="0.3">
      <c r="A294" s="3" t="s">
        <v>287</v>
      </c>
      <c r="B294" s="3" t="s">
        <v>329</v>
      </c>
      <c r="C294" s="3"/>
      <c r="D294" s="3" t="s">
        <v>27</v>
      </c>
      <c r="E294" s="3" t="s">
        <v>333</v>
      </c>
      <c r="F294" s="9">
        <v>43.55</v>
      </c>
      <c r="G294" s="9">
        <v>43.55</v>
      </c>
      <c r="H294" s="3" t="s">
        <v>26</v>
      </c>
      <c r="I294" s="3" t="s">
        <v>331</v>
      </c>
      <c r="J294" s="3">
        <v>5000</v>
      </c>
      <c r="K294" s="3">
        <v>0</v>
      </c>
      <c r="L294" s="3">
        <v>457769952</v>
      </c>
      <c r="N294" s="8">
        <v>0</v>
      </c>
    </row>
    <row r="295" spans="1:14" x14ac:dyDescent="0.3">
      <c r="A295" s="3" t="s">
        <v>367</v>
      </c>
      <c r="B295" s="3" t="s">
        <v>329</v>
      </c>
      <c r="C295" s="3"/>
      <c r="D295" s="3" t="s">
        <v>27</v>
      </c>
      <c r="E295" s="3" t="s">
        <v>330</v>
      </c>
      <c r="F295" s="9">
        <v>43.6</v>
      </c>
      <c r="G295" s="9"/>
      <c r="H295" s="3" t="s">
        <v>26</v>
      </c>
      <c r="I295" s="3" t="s">
        <v>331</v>
      </c>
      <c r="J295" s="3"/>
      <c r="K295" s="3">
        <v>5093</v>
      </c>
      <c r="L295" s="3">
        <v>457787237</v>
      </c>
      <c r="N295" s="8">
        <v>5093</v>
      </c>
    </row>
    <row r="296" spans="1:14" x14ac:dyDescent="0.3">
      <c r="A296" s="3" t="s">
        <v>288</v>
      </c>
      <c r="B296" s="3" t="s">
        <v>329</v>
      </c>
      <c r="C296" s="3"/>
      <c r="D296" s="3" t="s">
        <v>27</v>
      </c>
      <c r="E296" s="3" t="s">
        <v>332</v>
      </c>
      <c r="F296" s="9">
        <v>43.6</v>
      </c>
      <c r="G296" s="9">
        <v>43.6</v>
      </c>
      <c r="H296" s="3" t="s">
        <v>26</v>
      </c>
      <c r="I296" s="3" t="s">
        <v>331</v>
      </c>
      <c r="J296" s="3">
        <v>5093</v>
      </c>
      <c r="K296" s="3">
        <v>4589</v>
      </c>
      <c r="L296" s="3">
        <v>457787237</v>
      </c>
      <c r="N296" s="8">
        <v>4589</v>
      </c>
    </row>
    <row r="297" spans="1:14" x14ac:dyDescent="0.3">
      <c r="A297" s="3" t="s">
        <v>289</v>
      </c>
      <c r="B297" s="3" t="s">
        <v>329</v>
      </c>
      <c r="C297" s="3"/>
      <c r="D297" s="3" t="s">
        <v>27</v>
      </c>
      <c r="E297" s="3" t="s">
        <v>332</v>
      </c>
      <c r="F297" s="9">
        <v>43.6</v>
      </c>
      <c r="G297" s="9">
        <v>43.6</v>
      </c>
      <c r="H297" s="3" t="s">
        <v>26</v>
      </c>
      <c r="I297" s="3" t="s">
        <v>331</v>
      </c>
      <c r="J297" s="3">
        <v>5093</v>
      </c>
      <c r="K297" s="3">
        <v>4428</v>
      </c>
      <c r="L297" s="3">
        <v>457787237</v>
      </c>
      <c r="N297" s="8">
        <v>4428</v>
      </c>
    </row>
    <row r="298" spans="1:14" x14ac:dyDescent="0.3">
      <c r="A298" s="3" t="s">
        <v>290</v>
      </c>
      <c r="B298" s="3" t="s">
        <v>329</v>
      </c>
      <c r="C298" s="3"/>
      <c r="D298" s="3" t="s">
        <v>27</v>
      </c>
      <c r="E298" s="3" t="s">
        <v>332</v>
      </c>
      <c r="F298" s="9">
        <v>43.6</v>
      </c>
      <c r="G298" s="9">
        <v>43.6</v>
      </c>
      <c r="H298" s="3" t="s">
        <v>26</v>
      </c>
      <c r="I298" s="3" t="s">
        <v>331</v>
      </c>
      <c r="J298" s="3">
        <v>5093</v>
      </c>
      <c r="K298" s="3">
        <v>4267</v>
      </c>
      <c r="L298" s="3">
        <v>457787237</v>
      </c>
      <c r="N298" s="8">
        <v>4267</v>
      </c>
    </row>
    <row r="299" spans="1:14" x14ac:dyDescent="0.3">
      <c r="A299" s="3" t="s">
        <v>291</v>
      </c>
      <c r="B299" s="3" t="s">
        <v>329</v>
      </c>
      <c r="C299" s="3"/>
      <c r="D299" s="3" t="s">
        <v>27</v>
      </c>
      <c r="E299" s="3" t="s">
        <v>332</v>
      </c>
      <c r="F299" s="9">
        <v>43.6</v>
      </c>
      <c r="G299" s="9">
        <v>43.6</v>
      </c>
      <c r="H299" s="3" t="s">
        <v>26</v>
      </c>
      <c r="I299" s="3" t="s">
        <v>331</v>
      </c>
      <c r="J299" s="3">
        <v>5093</v>
      </c>
      <c r="K299" s="3">
        <v>3924</v>
      </c>
      <c r="L299" s="3">
        <v>457787237</v>
      </c>
      <c r="N299" s="8">
        <v>3924</v>
      </c>
    </row>
    <row r="300" spans="1:14" x14ac:dyDescent="0.3">
      <c r="A300" s="3" t="s">
        <v>292</v>
      </c>
      <c r="B300" s="3" t="s">
        <v>329</v>
      </c>
      <c r="C300" s="3"/>
      <c r="D300" s="3" t="s">
        <v>27</v>
      </c>
      <c r="E300" s="3" t="s">
        <v>332</v>
      </c>
      <c r="F300" s="9">
        <v>43.6</v>
      </c>
      <c r="G300" s="9">
        <v>43.6</v>
      </c>
      <c r="H300" s="3" t="s">
        <v>26</v>
      </c>
      <c r="I300" s="3" t="s">
        <v>331</v>
      </c>
      <c r="J300" s="3">
        <v>5093</v>
      </c>
      <c r="K300" s="3">
        <v>3914</v>
      </c>
      <c r="L300" s="3">
        <v>457787237</v>
      </c>
      <c r="N300" s="8">
        <v>3914</v>
      </c>
    </row>
    <row r="301" spans="1:14" x14ac:dyDescent="0.3">
      <c r="A301" s="3" t="s">
        <v>293</v>
      </c>
      <c r="B301" s="3" t="s">
        <v>329</v>
      </c>
      <c r="C301" s="3"/>
      <c r="D301" s="3" t="s">
        <v>27</v>
      </c>
      <c r="E301" s="3" t="s">
        <v>332</v>
      </c>
      <c r="F301" s="9">
        <v>43.6</v>
      </c>
      <c r="G301" s="9">
        <v>43.6</v>
      </c>
      <c r="H301" s="3" t="s">
        <v>26</v>
      </c>
      <c r="I301" s="3" t="s">
        <v>331</v>
      </c>
      <c r="J301" s="3">
        <v>5093</v>
      </c>
      <c r="K301" s="3">
        <v>3732</v>
      </c>
      <c r="L301" s="3">
        <v>457787237</v>
      </c>
      <c r="N301" s="8">
        <v>3732</v>
      </c>
    </row>
    <row r="302" spans="1:14" x14ac:dyDescent="0.3">
      <c r="A302" s="3" t="s">
        <v>294</v>
      </c>
      <c r="B302" s="3" t="s">
        <v>329</v>
      </c>
      <c r="C302" s="3"/>
      <c r="D302" s="3" t="s">
        <v>27</v>
      </c>
      <c r="E302" s="3" t="s">
        <v>332</v>
      </c>
      <c r="F302" s="9">
        <v>43.6</v>
      </c>
      <c r="G302" s="9">
        <v>43.6</v>
      </c>
      <c r="H302" s="3" t="s">
        <v>26</v>
      </c>
      <c r="I302" s="3" t="s">
        <v>331</v>
      </c>
      <c r="J302" s="3">
        <v>5093</v>
      </c>
      <c r="K302" s="3">
        <v>3550</v>
      </c>
      <c r="L302" s="3">
        <v>457787237</v>
      </c>
      <c r="N302" s="8">
        <v>3550</v>
      </c>
    </row>
    <row r="303" spans="1:14" x14ac:dyDescent="0.3">
      <c r="A303" s="3" t="s">
        <v>295</v>
      </c>
      <c r="B303" s="3" t="s">
        <v>329</v>
      </c>
      <c r="C303" s="3"/>
      <c r="D303" s="3" t="s">
        <v>27</v>
      </c>
      <c r="E303" s="3" t="s">
        <v>332</v>
      </c>
      <c r="F303" s="9">
        <v>43.6</v>
      </c>
      <c r="G303" s="9">
        <v>43.6</v>
      </c>
      <c r="H303" s="3" t="s">
        <v>26</v>
      </c>
      <c r="I303" s="3" t="s">
        <v>331</v>
      </c>
      <c r="J303" s="3">
        <v>5093</v>
      </c>
      <c r="K303" s="3">
        <v>2701</v>
      </c>
      <c r="L303" s="3">
        <v>457787237</v>
      </c>
      <c r="N303" s="8">
        <v>2701</v>
      </c>
    </row>
    <row r="304" spans="1:14" x14ac:dyDescent="0.3">
      <c r="A304" s="3" t="s">
        <v>296</v>
      </c>
      <c r="B304" s="3" t="s">
        <v>329</v>
      </c>
      <c r="C304" s="3"/>
      <c r="D304" s="3" t="s">
        <v>27</v>
      </c>
      <c r="E304" s="3" t="s">
        <v>332</v>
      </c>
      <c r="F304" s="9">
        <v>43.6</v>
      </c>
      <c r="G304" s="9">
        <v>43.6</v>
      </c>
      <c r="H304" s="3" t="s">
        <v>26</v>
      </c>
      <c r="I304" s="3" t="s">
        <v>331</v>
      </c>
      <c r="J304" s="3">
        <v>5093</v>
      </c>
      <c r="K304" s="3">
        <v>2677</v>
      </c>
      <c r="L304" s="3">
        <v>457787237</v>
      </c>
      <c r="N304" s="8">
        <v>2677</v>
      </c>
    </row>
    <row r="305" spans="1:14" x14ac:dyDescent="0.3">
      <c r="A305" s="3" t="s">
        <v>297</v>
      </c>
      <c r="B305" s="3" t="s">
        <v>329</v>
      </c>
      <c r="C305" s="3"/>
      <c r="D305" s="3" t="s">
        <v>27</v>
      </c>
      <c r="E305" s="3" t="s">
        <v>332</v>
      </c>
      <c r="F305" s="9">
        <v>43.6</v>
      </c>
      <c r="G305" s="9">
        <v>43.6</v>
      </c>
      <c r="H305" s="3" t="s">
        <v>26</v>
      </c>
      <c r="I305" s="3" t="s">
        <v>331</v>
      </c>
      <c r="J305" s="3">
        <v>5093</v>
      </c>
      <c r="K305" s="3">
        <v>2648</v>
      </c>
      <c r="L305" s="3">
        <v>457787237</v>
      </c>
      <c r="N305" s="8">
        <v>2648</v>
      </c>
    </row>
    <row r="306" spans="1:14" x14ac:dyDescent="0.3">
      <c r="A306" s="3" t="s">
        <v>298</v>
      </c>
      <c r="B306" s="3" t="s">
        <v>329</v>
      </c>
      <c r="C306" s="3"/>
      <c r="D306" s="3" t="s">
        <v>27</v>
      </c>
      <c r="E306" s="3" t="s">
        <v>332</v>
      </c>
      <c r="F306" s="9">
        <v>43.6</v>
      </c>
      <c r="G306" s="9">
        <v>43.6</v>
      </c>
      <c r="H306" s="3" t="s">
        <v>26</v>
      </c>
      <c r="I306" s="3" t="s">
        <v>331</v>
      </c>
      <c r="J306" s="3">
        <v>5093</v>
      </c>
      <c r="K306" s="3">
        <v>2606</v>
      </c>
      <c r="L306" s="3">
        <v>457787237</v>
      </c>
      <c r="N306" s="8">
        <v>2606</v>
      </c>
    </row>
    <row r="307" spans="1:14" x14ac:dyDescent="0.3">
      <c r="A307" s="3" t="s">
        <v>299</v>
      </c>
      <c r="B307" s="3" t="s">
        <v>329</v>
      </c>
      <c r="C307" s="3"/>
      <c r="D307" s="3" t="s">
        <v>27</v>
      </c>
      <c r="E307" s="3" t="s">
        <v>332</v>
      </c>
      <c r="F307" s="9">
        <v>43.6</v>
      </c>
      <c r="G307" s="9">
        <v>43.6</v>
      </c>
      <c r="H307" s="3" t="s">
        <v>26</v>
      </c>
      <c r="I307" s="3" t="s">
        <v>331</v>
      </c>
      <c r="J307" s="3">
        <v>5093</v>
      </c>
      <c r="K307" s="3">
        <v>1912</v>
      </c>
      <c r="L307" s="3">
        <v>457787237</v>
      </c>
      <c r="N307" s="8">
        <v>1912</v>
      </c>
    </row>
    <row r="308" spans="1:14" x14ac:dyDescent="0.3">
      <c r="A308" s="3" t="s">
        <v>300</v>
      </c>
      <c r="B308" s="3" t="s">
        <v>329</v>
      </c>
      <c r="C308" s="3"/>
      <c r="D308" s="3" t="s">
        <v>27</v>
      </c>
      <c r="E308" s="3" t="s">
        <v>332</v>
      </c>
      <c r="F308" s="9">
        <v>43.6</v>
      </c>
      <c r="G308" s="9">
        <v>43.6</v>
      </c>
      <c r="H308" s="3" t="s">
        <v>26</v>
      </c>
      <c r="I308" s="3" t="s">
        <v>331</v>
      </c>
      <c r="J308" s="3">
        <v>5093</v>
      </c>
      <c r="K308" s="3">
        <v>1808</v>
      </c>
      <c r="L308" s="3">
        <v>457787237</v>
      </c>
      <c r="N308" s="8">
        <v>1808</v>
      </c>
    </row>
    <row r="309" spans="1:14" x14ac:dyDescent="0.3">
      <c r="A309" s="3" t="s">
        <v>301</v>
      </c>
      <c r="B309" s="3" t="s">
        <v>329</v>
      </c>
      <c r="C309" s="3"/>
      <c r="D309" s="3" t="s">
        <v>27</v>
      </c>
      <c r="E309" s="3" t="s">
        <v>332</v>
      </c>
      <c r="F309" s="9">
        <v>43.6</v>
      </c>
      <c r="G309" s="9">
        <v>43.6</v>
      </c>
      <c r="H309" s="3" t="s">
        <v>26</v>
      </c>
      <c r="I309" s="3" t="s">
        <v>331</v>
      </c>
      <c r="J309" s="3">
        <v>5093</v>
      </c>
      <c r="K309" s="3">
        <v>1565</v>
      </c>
      <c r="L309" s="3">
        <v>457787237</v>
      </c>
      <c r="N309" s="8">
        <v>1565</v>
      </c>
    </row>
    <row r="310" spans="1:14" x14ac:dyDescent="0.3">
      <c r="A310" s="3" t="s">
        <v>302</v>
      </c>
      <c r="B310" s="3" t="s">
        <v>329</v>
      </c>
      <c r="C310" s="3"/>
      <c r="D310" s="3" t="s">
        <v>27</v>
      </c>
      <c r="E310" s="3" t="s">
        <v>332</v>
      </c>
      <c r="F310" s="9">
        <v>43.6</v>
      </c>
      <c r="G310" s="9">
        <v>43.6</v>
      </c>
      <c r="H310" s="3" t="s">
        <v>26</v>
      </c>
      <c r="I310" s="3" t="s">
        <v>331</v>
      </c>
      <c r="J310" s="3">
        <v>5093</v>
      </c>
      <c r="K310" s="3">
        <v>1104</v>
      </c>
      <c r="L310" s="3">
        <v>457787237</v>
      </c>
      <c r="N310" s="8">
        <v>1104</v>
      </c>
    </row>
    <row r="311" spans="1:14" x14ac:dyDescent="0.3">
      <c r="A311" s="3" t="s">
        <v>303</v>
      </c>
      <c r="B311" s="3" t="s">
        <v>329</v>
      </c>
      <c r="C311" s="3"/>
      <c r="D311" s="3" t="s">
        <v>27</v>
      </c>
      <c r="E311" s="3" t="s">
        <v>332</v>
      </c>
      <c r="F311" s="9">
        <v>43.6</v>
      </c>
      <c r="G311" s="9">
        <v>43.6</v>
      </c>
      <c r="H311" s="3" t="s">
        <v>26</v>
      </c>
      <c r="I311" s="3" t="s">
        <v>331</v>
      </c>
      <c r="J311" s="3">
        <v>5093</v>
      </c>
      <c r="K311" s="3">
        <v>873</v>
      </c>
      <c r="L311" s="3">
        <v>457787237</v>
      </c>
      <c r="N311" s="8">
        <v>873</v>
      </c>
    </row>
    <row r="312" spans="1:14" x14ac:dyDescent="0.3">
      <c r="A312" s="3" t="s">
        <v>304</v>
      </c>
      <c r="B312" s="3" t="s">
        <v>329</v>
      </c>
      <c r="C312" s="3"/>
      <c r="D312" s="3" t="s">
        <v>27</v>
      </c>
      <c r="E312" s="3" t="s">
        <v>332</v>
      </c>
      <c r="F312" s="9">
        <v>43.6</v>
      </c>
      <c r="G312" s="9">
        <v>43.6</v>
      </c>
      <c r="H312" s="3" t="s">
        <v>26</v>
      </c>
      <c r="I312" s="3" t="s">
        <v>331</v>
      </c>
      <c r="J312" s="3">
        <v>5093</v>
      </c>
      <c r="K312" s="3">
        <v>830</v>
      </c>
      <c r="L312" s="3">
        <v>457787237</v>
      </c>
      <c r="N312" s="8">
        <v>830</v>
      </c>
    </row>
    <row r="313" spans="1:14" x14ac:dyDescent="0.3">
      <c r="A313" s="3" t="s">
        <v>305</v>
      </c>
      <c r="B313" s="3" t="s">
        <v>329</v>
      </c>
      <c r="C313" s="3"/>
      <c r="D313" s="3" t="s">
        <v>27</v>
      </c>
      <c r="E313" s="3" t="s">
        <v>332</v>
      </c>
      <c r="F313" s="9">
        <v>43.6</v>
      </c>
      <c r="G313" s="9">
        <v>43.6</v>
      </c>
      <c r="H313" s="3" t="s">
        <v>26</v>
      </c>
      <c r="I313" s="3" t="s">
        <v>331</v>
      </c>
      <c r="J313" s="3">
        <v>5093</v>
      </c>
      <c r="K313" s="3">
        <v>787</v>
      </c>
      <c r="L313" s="3">
        <v>457787237</v>
      </c>
      <c r="N313" s="8">
        <v>787</v>
      </c>
    </row>
    <row r="314" spans="1:14" x14ac:dyDescent="0.3">
      <c r="A314" s="3" t="s">
        <v>306</v>
      </c>
      <c r="B314" s="3" t="s">
        <v>329</v>
      </c>
      <c r="C314" s="3"/>
      <c r="D314" s="3" t="s">
        <v>27</v>
      </c>
      <c r="E314" s="3" t="s">
        <v>332</v>
      </c>
      <c r="F314" s="9">
        <v>43.6</v>
      </c>
      <c r="G314" s="9">
        <v>43.6</v>
      </c>
      <c r="H314" s="3" t="s">
        <v>26</v>
      </c>
      <c r="I314" s="3" t="s">
        <v>331</v>
      </c>
      <c r="J314" s="3">
        <v>5093</v>
      </c>
      <c r="K314" s="3">
        <v>717</v>
      </c>
      <c r="L314" s="3">
        <v>457787237</v>
      </c>
      <c r="N314" s="8">
        <v>717</v>
      </c>
    </row>
    <row r="315" spans="1:14" x14ac:dyDescent="0.3">
      <c r="A315" s="3" t="s">
        <v>307</v>
      </c>
      <c r="B315" s="3" t="s">
        <v>329</v>
      </c>
      <c r="C315" s="3"/>
      <c r="D315" s="3" t="s">
        <v>27</v>
      </c>
      <c r="E315" s="3" t="s">
        <v>332</v>
      </c>
      <c r="F315" s="9">
        <v>43.6</v>
      </c>
      <c r="G315" s="9">
        <v>43.6</v>
      </c>
      <c r="H315" s="3" t="s">
        <v>26</v>
      </c>
      <c r="I315" s="3" t="s">
        <v>331</v>
      </c>
      <c r="J315" s="3">
        <v>5093</v>
      </c>
      <c r="K315" s="3">
        <v>406</v>
      </c>
      <c r="L315" s="3">
        <v>457787237</v>
      </c>
      <c r="N315" s="8">
        <v>406</v>
      </c>
    </row>
    <row r="316" spans="1:14" x14ac:dyDescent="0.3">
      <c r="A316" s="3" t="s">
        <v>308</v>
      </c>
      <c r="B316" s="3" t="s">
        <v>329</v>
      </c>
      <c r="C316" s="3"/>
      <c r="D316" s="3" t="s">
        <v>27</v>
      </c>
      <c r="E316" s="3" t="s">
        <v>332</v>
      </c>
      <c r="F316" s="9">
        <v>43.6</v>
      </c>
      <c r="G316" s="9">
        <v>43.6</v>
      </c>
      <c r="H316" s="3" t="s">
        <v>26</v>
      </c>
      <c r="I316" s="3" t="s">
        <v>331</v>
      </c>
      <c r="J316" s="3">
        <v>5093</v>
      </c>
      <c r="K316" s="3">
        <v>53</v>
      </c>
      <c r="L316" s="3">
        <v>457787237</v>
      </c>
      <c r="N316" s="8">
        <v>53</v>
      </c>
    </row>
    <row r="317" spans="1:14" x14ac:dyDescent="0.3">
      <c r="A317" s="3" t="s">
        <v>309</v>
      </c>
      <c r="B317" s="3" t="s">
        <v>329</v>
      </c>
      <c r="C317" s="3"/>
      <c r="D317" s="3" t="s">
        <v>27</v>
      </c>
      <c r="E317" s="3" t="s">
        <v>332</v>
      </c>
      <c r="F317" s="9">
        <v>43.6</v>
      </c>
      <c r="G317" s="9">
        <v>43.6</v>
      </c>
      <c r="H317" s="3" t="s">
        <v>26</v>
      </c>
      <c r="I317" s="3" t="s">
        <v>331</v>
      </c>
      <c r="J317" s="3">
        <v>5093</v>
      </c>
      <c r="K317" s="3">
        <v>23</v>
      </c>
      <c r="L317" s="3">
        <v>457787237</v>
      </c>
      <c r="N317" s="8">
        <v>23</v>
      </c>
    </row>
    <row r="318" spans="1:14" x14ac:dyDescent="0.3">
      <c r="A318" s="3" t="s">
        <v>310</v>
      </c>
      <c r="B318" s="3" t="s">
        <v>329</v>
      </c>
      <c r="C318" s="3"/>
      <c r="D318" s="3" t="s">
        <v>27</v>
      </c>
      <c r="E318" s="3" t="s">
        <v>333</v>
      </c>
      <c r="F318" s="9">
        <v>43.6</v>
      </c>
      <c r="G318" s="9">
        <v>43.6</v>
      </c>
      <c r="H318" s="3" t="s">
        <v>26</v>
      </c>
      <c r="I318" s="3" t="s">
        <v>331</v>
      </c>
      <c r="J318" s="3">
        <v>5093</v>
      </c>
      <c r="K318" s="3">
        <v>0</v>
      </c>
      <c r="L318" s="3">
        <v>457787237</v>
      </c>
      <c r="N318" s="8">
        <v>0</v>
      </c>
    </row>
    <row r="319" spans="1:14" x14ac:dyDescent="0.3">
      <c r="A319" s="3" t="s">
        <v>368</v>
      </c>
      <c r="B319" s="3" t="s">
        <v>329</v>
      </c>
      <c r="C319" s="3"/>
      <c r="D319" s="3" t="s">
        <v>27</v>
      </c>
      <c r="E319" s="3" t="s">
        <v>330</v>
      </c>
      <c r="F319" s="9">
        <v>43.5</v>
      </c>
      <c r="G319" s="9"/>
      <c r="H319" s="3" t="s">
        <v>26</v>
      </c>
      <c r="I319" s="3" t="s">
        <v>331</v>
      </c>
      <c r="J319" s="3"/>
      <c r="K319" s="3">
        <v>5000</v>
      </c>
      <c r="L319" s="3">
        <v>457806279</v>
      </c>
      <c r="N319" s="8">
        <v>5000</v>
      </c>
    </row>
    <row r="320" spans="1:14" x14ac:dyDescent="0.3">
      <c r="A320" s="3" t="s">
        <v>369</v>
      </c>
      <c r="B320" s="3" t="s">
        <v>329</v>
      </c>
      <c r="C320" s="3"/>
      <c r="D320" s="3" t="s">
        <v>27</v>
      </c>
      <c r="E320" s="3" t="s">
        <v>338</v>
      </c>
      <c r="F320" s="9">
        <v>43.65</v>
      </c>
      <c r="G320" s="9"/>
      <c r="H320" s="3" t="s">
        <v>26</v>
      </c>
      <c r="I320" s="3" t="s">
        <v>331</v>
      </c>
      <c r="J320" s="3"/>
      <c r="K320" s="3">
        <v>5000</v>
      </c>
      <c r="L320" s="3">
        <v>457806279</v>
      </c>
      <c r="N320" s="8">
        <v>5000</v>
      </c>
    </row>
    <row r="321" spans="1:14" x14ac:dyDescent="0.3">
      <c r="A321" s="3" t="s">
        <v>311</v>
      </c>
      <c r="B321" s="3" t="s">
        <v>329</v>
      </c>
      <c r="C321" s="3"/>
      <c r="D321" s="3" t="s">
        <v>27</v>
      </c>
      <c r="E321" s="3" t="s">
        <v>332</v>
      </c>
      <c r="F321" s="9">
        <v>43.65</v>
      </c>
      <c r="G321" s="9">
        <v>43.65</v>
      </c>
      <c r="H321" s="3" t="s">
        <v>26</v>
      </c>
      <c r="I321" s="3" t="s">
        <v>331</v>
      </c>
      <c r="J321" s="3">
        <v>5000</v>
      </c>
      <c r="K321" s="3">
        <v>4499</v>
      </c>
      <c r="L321" s="3">
        <v>457806279</v>
      </c>
      <c r="N321" s="8">
        <v>4499</v>
      </c>
    </row>
    <row r="322" spans="1:14" x14ac:dyDescent="0.3">
      <c r="A322" s="3" t="s">
        <v>312</v>
      </c>
      <c r="B322" s="3" t="s">
        <v>329</v>
      </c>
      <c r="C322" s="3"/>
      <c r="D322" s="3" t="s">
        <v>27</v>
      </c>
      <c r="E322" s="3" t="s">
        <v>332</v>
      </c>
      <c r="F322" s="9">
        <v>43.65</v>
      </c>
      <c r="G322" s="9">
        <v>43.65</v>
      </c>
      <c r="H322" s="3" t="s">
        <v>26</v>
      </c>
      <c r="I322" s="3" t="s">
        <v>331</v>
      </c>
      <c r="J322" s="3">
        <v>5000</v>
      </c>
      <c r="K322" s="3">
        <v>3998</v>
      </c>
      <c r="L322" s="3">
        <v>457806279</v>
      </c>
      <c r="N322" s="8">
        <v>3998</v>
      </c>
    </row>
    <row r="323" spans="1:14" x14ac:dyDescent="0.3">
      <c r="A323" s="3" t="s">
        <v>313</v>
      </c>
      <c r="B323" s="3" t="s">
        <v>329</v>
      </c>
      <c r="C323" s="3"/>
      <c r="D323" s="3" t="s">
        <v>27</v>
      </c>
      <c r="E323" s="3" t="s">
        <v>332</v>
      </c>
      <c r="F323" s="9">
        <v>43.65</v>
      </c>
      <c r="G323" s="9">
        <v>43.65</v>
      </c>
      <c r="H323" s="3" t="s">
        <v>26</v>
      </c>
      <c r="I323" s="3" t="s">
        <v>331</v>
      </c>
      <c r="J323" s="3">
        <v>5000</v>
      </c>
      <c r="K323" s="3">
        <v>3497</v>
      </c>
      <c r="L323" s="3">
        <v>457806279</v>
      </c>
      <c r="N323" s="8">
        <v>3497</v>
      </c>
    </row>
    <row r="324" spans="1:14" x14ac:dyDescent="0.3">
      <c r="A324" s="3" t="s">
        <v>314</v>
      </c>
      <c r="B324" s="3" t="s">
        <v>329</v>
      </c>
      <c r="C324" s="3"/>
      <c r="D324" s="3" t="s">
        <v>27</v>
      </c>
      <c r="E324" s="3" t="s">
        <v>332</v>
      </c>
      <c r="F324" s="9">
        <v>43.65</v>
      </c>
      <c r="G324" s="9">
        <v>43.65</v>
      </c>
      <c r="H324" s="3" t="s">
        <v>26</v>
      </c>
      <c r="I324" s="3" t="s">
        <v>331</v>
      </c>
      <c r="J324" s="3">
        <v>5000</v>
      </c>
      <c r="K324" s="3">
        <v>3474</v>
      </c>
      <c r="L324" s="3">
        <v>457806279</v>
      </c>
      <c r="N324" s="8">
        <v>3474</v>
      </c>
    </row>
    <row r="325" spans="1:14" x14ac:dyDescent="0.3">
      <c r="A325" s="3" t="s">
        <v>315</v>
      </c>
      <c r="B325" s="3" t="s">
        <v>329</v>
      </c>
      <c r="C325" s="3"/>
      <c r="D325" s="3" t="s">
        <v>27</v>
      </c>
      <c r="E325" s="3" t="s">
        <v>332</v>
      </c>
      <c r="F325" s="9">
        <v>43.65</v>
      </c>
      <c r="G325" s="9">
        <v>43.65</v>
      </c>
      <c r="H325" s="3" t="s">
        <v>26</v>
      </c>
      <c r="I325" s="3" t="s">
        <v>331</v>
      </c>
      <c r="J325" s="3">
        <v>5000</v>
      </c>
      <c r="K325" s="3">
        <v>3313</v>
      </c>
      <c r="L325" s="3">
        <v>457806279</v>
      </c>
      <c r="N325" s="8">
        <v>3313</v>
      </c>
    </row>
    <row r="326" spans="1:14" x14ac:dyDescent="0.3">
      <c r="A326" s="3" t="s">
        <v>316</v>
      </c>
      <c r="B326" s="3" t="s">
        <v>329</v>
      </c>
      <c r="C326" s="3"/>
      <c r="D326" s="3" t="s">
        <v>27</v>
      </c>
      <c r="E326" s="3" t="s">
        <v>332</v>
      </c>
      <c r="F326" s="9">
        <v>43.65</v>
      </c>
      <c r="G326" s="9">
        <v>43.65</v>
      </c>
      <c r="H326" s="3" t="s">
        <v>26</v>
      </c>
      <c r="I326" s="3" t="s">
        <v>331</v>
      </c>
      <c r="J326" s="3">
        <v>5000</v>
      </c>
      <c r="K326" s="3">
        <v>2996</v>
      </c>
      <c r="L326" s="3">
        <v>457806279</v>
      </c>
      <c r="N326" s="8">
        <v>2996</v>
      </c>
    </row>
    <row r="327" spans="1:14" x14ac:dyDescent="0.3">
      <c r="A327" s="3" t="s">
        <v>317</v>
      </c>
      <c r="B327" s="3" t="s">
        <v>329</v>
      </c>
      <c r="C327" s="3"/>
      <c r="D327" s="3" t="s">
        <v>27</v>
      </c>
      <c r="E327" s="3" t="s">
        <v>332</v>
      </c>
      <c r="F327" s="9">
        <v>43.65</v>
      </c>
      <c r="G327" s="9">
        <v>43.65</v>
      </c>
      <c r="H327" s="3" t="s">
        <v>26</v>
      </c>
      <c r="I327" s="3" t="s">
        <v>331</v>
      </c>
      <c r="J327" s="3">
        <v>5000</v>
      </c>
      <c r="K327" s="3">
        <v>2679</v>
      </c>
      <c r="L327" s="3">
        <v>457806279</v>
      </c>
      <c r="N327" s="8">
        <v>2679</v>
      </c>
    </row>
    <row r="328" spans="1:14" x14ac:dyDescent="0.3">
      <c r="A328" s="3" t="s">
        <v>318</v>
      </c>
      <c r="B328" s="3" t="s">
        <v>329</v>
      </c>
      <c r="C328" s="3"/>
      <c r="D328" s="3" t="s">
        <v>27</v>
      </c>
      <c r="E328" s="3" t="s">
        <v>332</v>
      </c>
      <c r="F328" s="9">
        <v>43.65</v>
      </c>
      <c r="G328" s="9">
        <v>43.65</v>
      </c>
      <c r="H328" s="3" t="s">
        <v>26</v>
      </c>
      <c r="I328" s="3" t="s">
        <v>331</v>
      </c>
      <c r="J328" s="3">
        <v>5000</v>
      </c>
      <c r="K328" s="3">
        <v>2529</v>
      </c>
      <c r="L328" s="3">
        <v>457806279</v>
      </c>
      <c r="N328" s="8">
        <v>2529</v>
      </c>
    </row>
    <row r="329" spans="1:14" x14ac:dyDescent="0.3">
      <c r="A329" s="3" t="s">
        <v>319</v>
      </c>
      <c r="B329" s="3" t="s">
        <v>329</v>
      </c>
      <c r="C329" s="3"/>
      <c r="D329" s="3" t="s">
        <v>27</v>
      </c>
      <c r="E329" s="3" t="s">
        <v>332</v>
      </c>
      <c r="F329" s="9">
        <v>43.65</v>
      </c>
      <c r="G329" s="9">
        <v>43.65</v>
      </c>
      <c r="H329" s="3" t="s">
        <v>26</v>
      </c>
      <c r="I329" s="3" t="s">
        <v>331</v>
      </c>
      <c r="J329" s="3">
        <v>5000</v>
      </c>
      <c r="K329" s="3">
        <v>2495</v>
      </c>
      <c r="L329" s="3">
        <v>457806279</v>
      </c>
      <c r="N329" s="8">
        <v>2495</v>
      </c>
    </row>
    <row r="330" spans="1:14" x14ac:dyDescent="0.3">
      <c r="A330" s="3" t="s">
        <v>320</v>
      </c>
      <c r="B330" s="3" t="s">
        <v>329</v>
      </c>
      <c r="C330" s="3"/>
      <c r="D330" s="3" t="s">
        <v>27</v>
      </c>
      <c r="E330" s="3" t="s">
        <v>332</v>
      </c>
      <c r="F330" s="9">
        <v>43.65</v>
      </c>
      <c r="G330" s="9">
        <v>43.65</v>
      </c>
      <c r="H330" s="3" t="s">
        <v>26</v>
      </c>
      <c r="I330" s="3" t="s">
        <v>331</v>
      </c>
      <c r="J330" s="3">
        <v>5000</v>
      </c>
      <c r="K330" s="3">
        <v>1994</v>
      </c>
      <c r="L330" s="3">
        <v>457806279</v>
      </c>
      <c r="N330" s="8">
        <v>1994</v>
      </c>
    </row>
    <row r="331" spans="1:14" x14ac:dyDescent="0.3">
      <c r="A331" s="3" t="s">
        <v>321</v>
      </c>
      <c r="B331" s="3" t="s">
        <v>329</v>
      </c>
      <c r="C331" s="3"/>
      <c r="D331" s="3" t="s">
        <v>27</v>
      </c>
      <c r="E331" s="3" t="s">
        <v>332</v>
      </c>
      <c r="F331" s="9">
        <v>43.65</v>
      </c>
      <c r="G331" s="9">
        <v>43.65</v>
      </c>
      <c r="H331" s="3" t="s">
        <v>26</v>
      </c>
      <c r="I331" s="3" t="s">
        <v>331</v>
      </c>
      <c r="J331" s="3">
        <v>5000</v>
      </c>
      <c r="K331" s="3">
        <v>1493</v>
      </c>
      <c r="L331" s="3">
        <v>457806279</v>
      </c>
      <c r="N331" s="8">
        <v>1493</v>
      </c>
    </row>
    <row r="332" spans="1:14" x14ac:dyDescent="0.3">
      <c r="A332" s="3" t="s">
        <v>322</v>
      </c>
      <c r="B332" s="3" t="s">
        <v>329</v>
      </c>
      <c r="C332" s="3"/>
      <c r="D332" s="3" t="s">
        <v>27</v>
      </c>
      <c r="E332" s="3" t="s">
        <v>332</v>
      </c>
      <c r="F332" s="9">
        <v>43.65</v>
      </c>
      <c r="G332" s="9">
        <v>43.65</v>
      </c>
      <c r="H332" s="3" t="s">
        <v>26</v>
      </c>
      <c r="I332" s="3" t="s">
        <v>331</v>
      </c>
      <c r="J332" s="3">
        <v>5000</v>
      </c>
      <c r="K332" s="3">
        <v>916</v>
      </c>
      <c r="L332" s="3">
        <v>457806279</v>
      </c>
      <c r="N332" s="8">
        <v>916</v>
      </c>
    </row>
    <row r="333" spans="1:14" x14ac:dyDescent="0.3">
      <c r="A333" s="3" t="s">
        <v>323</v>
      </c>
      <c r="B333" s="3" t="s">
        <v>329</v>
      </c>
      <c r="C333" s="3"/>
      <c r="D333" s="3" t="s">
        <v>27</v>
      </c>
      <c r="E333" s="3" t="s">
        <v>332</v>
      </c>
      <c r="F333" s="9">
        <v>43.65</v>
      </c>
      <c r="G333" s="9">
        <v>43.65</v>
      </c>
      <c r="H333" s="3" t="s">
        <v>26</v>
      </c>
      <c r="I333" s="3" t="s">
        <v>331</v>
      </c>
      <c r="J333" s="3">
        <v>5000</v>
      </c>
      <c r="K333" s="3">
        <v>859</v>
      </c>
      <c r="L333" s="3">
        <v>457806279</v>
      </c>
      <c r="N333" s="8">
        <v>859</v>
      </c>
    </row>
    <row r="334" spans="1:14" x14ac:dyDescent="0.3">
      <c r="A334" s="3" t="s">
        <v>324</v>
      </c>
      <c r="B334" s="3" t="s">
        <v>329</v>
      </c>
      <c r="C334" s="3"/>
      <c r="D334" s="3" t="s">
        <v>27</v>
      </c>
      <c r="E334" s="3" t="s">
        <v>332</v>
      </c>
      <c r="F334" s="9">
        <v>43.65</v>
      </c>
      <c r="G334" s="9">
        <v>43.65</v>
      </c>
      <c r="H334" s="3" t="s">
        <v>26</v>
      </c>
      <c r="I334" s="3" t="s">
        <v>331</v>
      </c>
      <c r="J334" s="3">
        <v>5000</v>
      </c>
      <c r="K334" s="3">
        <v>326</v>
      </c>
      <c r="L334" s="3">
        <v>457806279</v>
      </c>
      <c r="N334" s="8">
        <v>326</v>
      </c>
    </row>
    <row r="335" spans="1:14" x14ac:dyDescent="0.3">
      <c r="A335" s="3" t="s">
        <v>325</v>
      </c>
      <c r="B335" s="3" t="s">
        <v>329</v>
      </c>
      <c r="C335" s="3"/>
      <c r="D335" s="3" t="s">
        <v>27</v>
      </c>
      <c r="E335" s="3" t="s">
        <v>332</v>
      </c>
      <c r="F335" s="9">
        <v>43.65</v>
      </c>
      <c r="G335" s="9">
        <v>43.65</v>
      </c>
      <c r="H335" s="3" t="s">
        <v>26</v>
      </c>
      <c r="I335" s="3" t="s">
        <v>331</v>
      </c>
      <c r="J335" s="3">
        <v>5000</v>
      </c>
      <c r="K335" s="3">
        <v>178</v>
      </c>
      <c r="L335" s="3">
        <v>457806279</v>
      </c>
      <c r="N335" s="8">
        <v>178</v>
      </c>
    </row>
    <row r="336" spans="1:14" x14ac:dyDescent="0.3">
      <c r="A336" s="3" t="s">
        <v>326</v>
      </c>
      <c r="B336" s="3" t="s">
        <v>329</v>
      </c>
      <c r="C336" s="3"/>
      <c r="D336" s="3" t="s">
        <v>27</v>
      </c>
      <c r="E336" s="3" t="s">
        <v>333</v>
      </c>
      <c r="F336" s="9">
        <v>43.65</v>
      </c>
      <c r="G336" s="9">
        <v>43.65</v>
      </c>
      <c r="H336" s="3" t="s">
        <v>26</v>
      </c>
      <c r="I336" s="3" t="s">
        <v>331</v>
      </c>
      <c r="J336" s="3">
        <v>5000</v>
      </c>
      <c r="K336" s="3">
        <v>0</v>
      </c>
      <c r="L336" s="3">
        <v>457806279</v>
      </c>
      <c r="N336" s="8">
        <v>0</v>
      </c>
    </row>
    <row r="337" spans="14:14" hidden="1" x14ac:dyDescent="0.3">
      <c r="N337" s="8">
        <f t="shared" ref="N337:N373" si="0">K337</f>
        <v>0</v>
      </c>
    </row>
    <row r="338" spans="14:14" hidden="1" x14ac:dyDescent="0.3">
      <c r="N338" s="8">
        <f t="shared" si="0"/>
        <v>0</v>
      </c>
    </row>
    <row r="339" spans="14:14" hidden="1" x14ac:dyDescent="0.3">
      <c r="N339" s="8">
        <f t="shared" si="0"/>
        <v>0</v>
      </c>
    </row>
    <row r="340" spans="14:14" hidden="1" x14ac:dyDescent="0.3">
      <c r="N340" s="8">
        <f t="shared" si="0"/>
        <v>0</v>
      </c>
    </row>
    <row r="341" spans="14:14" hidden="1" x14ac:dyDescent="0.3">
      <c r="N341" s="8">
        <f t="shared" si="0"/>
        <v>0</v>
      </c>
    </row>
    <row r="342" spans="14:14" hidden="1" x14ac:dyDescent="0.3">
      <c r="N342" s="8">
        <f t="shared" si="0"/>
        <v>0</v>
      </c>
    </row>
    <row r="343" spans="14:14" hidden="1" x14ac:dyDescent="0.3">
      <c r="N343" s="8">
        <f t="shared" si="0"/>
        <v>0</v>
      </c>
    </row>
    <row r="344" spans="14:14" hidden="1" x14ac:dyDescent="0.3">
      <c r="N344" s="8">
        <f t="shared" si="0"/>
        <v>0</v>
      </c>
    </row>
    <row r="345" spans="14:14" hidden="1" x14ac:dyDescent="0.3">
      <c r="N345" s="8">
        <f t="shared" si="0"/>
        <v>0</v>
      </c>
    </row>
    <row r="346" spans="14:14" hidden="1" x14ac:dyDescent="0.3">
      <c r="N346" s="8">
        <f t="shared" si="0"/>
        <v>0</v>
      </c>
    </row>
    <row r="347" spans="14:14" hidden="1" x14ac:dyDescent="0.3">
      <c r="N347" s="8">
        <f t="shared" si="0"/>
        <v>0</v>
      </c>
    </row>
    <row r="348" spans="14:14" hidden="1" x14ac:dyDescent="0.3">
      <c r="N348" s="8">
        <f t="shared" si="0"/>
        <v>0</v>
      </c>
    </row>
    <row r="349" spans="14:14" hidden="1" x14ac:dyDescent="0.3">
      <c r="N349" s="8">
        <f t="shared" si="0"/>
        <v>0</v>
      </c>
    </row>
    <row r="350" spans="14:14" hidden="1" x14ac:dyDescent="0.3">
      <c r="N350" s="8">
        <f t="shared" si="0"/>
        <v>0</v>
      </c>
    </row>
    <row r="351" spans="14:14" hidden="1" x14ac:dyDescent="0.3">
      <c r="N351" s="8">
        <f t="shared" si="0"/>
        <v>0</v>
      </c>
    </row>
    <row r="352" spans="14:14" hidden="1" x14ac:dyDescent="0.3">
      <c r="N352" s="8">
        <f t="shared" si="0"/>
        <v>0</v>
      </c>
    </row>
    <row r="353" spans="14:14" hidden="1" x14ac:dyDescent="0.3">
      <c r="N353" s="8">
        <f t="shared" si="0"/>
        <v>0</v>
      </c>
    </row>
    <row r="354" spans="14:14" hidden="1" x14ac:dyDescent="0.3">
      <c r="N354" s="8">
        <f t="shared" si="0"/>
        <v>0</v>
      </c>
    </row>
    <row r="355" spans="14:14" hidden="1" x14ac:dyDescent="0.3">
      <c r="N355" s="8">
        <f t="shared" si="0"/>
        <v>0</v>
      </c>
    </row>
    <row r="356" spans="14:14" hidden="1" x14ac:dyDescent="0.3">
      <c r="N356" s="8">
        <f t="shared" si="0"/>
        <v>0</v>
      </c>
    </row>
    <row r="357" spans="14:14" hidden="1" x14ac:dyDescent="0.3">
      <c r="N357" s="8">
        <f t="shared" si="0"/>
        <v>0</v>
      </c>
    </row>
    <row r="358" spans="14:14" hidden="1" x14ac:dyDescent="0.3">
      <c r="N358" s="8">
        <f t="shared" si="0"/>
        <v>0</v>
      </c>
    </row>
    <row r="359" spans="14:14" hidden="1" x14ac:dyDescent="0.3">
      <c r="N359" s="8">
        <f t="shared" si="0"/>
        <v>0</v>
      </c>
    </row>
    <row r="360" spans="14:14" hidden="1" x14ac:dyDescent="0.3">
      <c r="N360" s="8">
        <f t="shared" si="0"/>
        <v>0</v>
      </c>
    </row>
    <row r="361" spans="14:14" hidden="1" x14ac:dyDescent="0.3">
      <c r="N361" s="8">
        <f t="shared" si="0"/>
        <v>0</v>
      </c>
    </row>
    <row r="362" spans="14:14" hidden="1" x14ac:dyDescent="0.3">
      <c r="N362" s="8">
        <f t="shared" si="0"/>
        <v>0</v>
      </c>
    </row>
    <row r="363" spans="14:14" hidden="1" x14ac:dyDescent="0.3">
      <c r="N363" s="8">
        <f t="shared" si="0"/>
        <v>0</v>
      </c>
    </row>
    <row r="364" spans="14:14" hidden="1" x14ac:dyDescent="0.3">
      <c r="N364" s="8">
        <f t="shared" si="0"/>
        <v>0</v>
      </c>
    </row>
    <row r="365" spans="14:14" hidden="1" x14ac:dyDescent="0.3">
      <c r="N365" s="8">
        <f t="shared" si="0"/>
        <v>0</v>
      </c>
    </row>
    <row r="366" spans="14:14" hidden="1" x14ac:dyDescent="0.3">
      <c r="N366" s="8">
        <f t="shared" si="0"/>
        <v>0</v>
      </c>
    </row>
    <row r="367" spans="14:14" hidden="1" x14ac:dyDescent="0.3">
      <c r="N367" s="8">
        <f t="shared" si="0"/>
        <v>0</v>
      </c>
    </row>
    <row r="368" spans="14:14" hidden="1" x14ac:dyDescent="0.3">
      <c r="N368" s="8">
        <f t="shared" si="0"/>
        <v>0</v>
      </c>
    </row>
    <row r="369" spans="14:14" hidden="1" x14ac:dyDescent="0.3">
      <c r="N369" s="8">
        <f t="shared" si="0"/>
        <v>0</v>
      </c>
    </row>
    <row r="370" spans="14:14" hidden="1" x14ac:dyDescent="0.3">
      <c r="N370" s="8">
        <f t="shared" si="0"/>
        <v>0</v>
      </c>
    </row>
    <row r="371" spans="14:14" hidden="1" x14ac:dyDescent="0.3">
      <c r="N371" s="8">
        <f t="shared" si="0"/>
        <v>0</v>
      </c>
    </row>
    <row r="372" spans="14:14" hidden="1" x14ac:dyDescent="0.3">
      <c r="N372" s="8">
        <f t="shared" si="0"/>
        <v>0</v>
      </c>
    </row>
    <row r="373" spans="14:14" hidden="1" x14ac:dyDescent="0.3">
      <c r="N373" s="8">
        <f t="shared" si="0"/>
        <v>0</v>
      </c>
    </row>
    <row r="374" spans="14:14" hidden="1" x14ac:dyDescent="0.3">
      <c r="N374" s="8">
        <f t="shared" ref="N374:N437" si="1">K374</f>
        <v>0</v>
      </c>
    </row>
    <row r="375" spans="14:14" hidden="1" x14ac:dyDescent="0.3">
      <c r="N375" s="8">
        <f t="shared" si="1"/>
        <v>0</v>
      </c>
    </row>
    <row r="376" spans="14:14" hidden="1" x14ac:dyDescent="0.3">
      <c r="N376" s="8">
        <f t="shared" si="1"/>
        <v>0</v>
      </c>
    </row>
    <row r="377" spans="14:14" hidden="1" x14ac:dyDescent="0.3">
      <c r="N377" s="8">
        <f t="shared" si="1"/>
        <v>0</v>
      </c>
    </row>
    <row r="378" spans="14:14" hidden="1" x14ac:dyDescent="0.3">
      <c r="N378" s="8">
        <f t="shared" si="1"/>
        <v>0</v>
      </c>
    </row>
    <row r="379" spans="14:14" hidden="1" x14ac:dyDescent="0.3">
      <c r="N379" s="8">
        <f t="shared" si="1"/>
        <v>0</v>
      </c>
    </row>
    <row r="380" spans="14:14" hidden="1" x14ac:dyDescent="0.3">
      <c r="N380" s="8">
        <f t="shared" si="1"/>
        <v>0</v>
      </c>
    </row>
    <row r="381" spans="14:14" hidden="1" x14ac:dyDescent="0.3">
      <c r="N381" s="8">
        <f t="shared" si="1"/>
        <v>0</v>
      </c>
    </row>
    <row r="382" spans="14:14" hidden="1" x14ac:dyDescent="0.3">
      <c r="N382" s="8">
        <f t="shared" si="1"/>
        <v>0</v>
      </c>
    </row>
    <row r="383" spans="14:14" hidden="1" x14ac:dyDescent="0.3">
      <c r="N383" s="8">
        <f t="shared" si="1"/>
        <v>0</v>
      </c>
    </row>
    <row r="384" spans="14:14" hidden="1" x14ac:dyDescent="0.3">
      <c r="N384" s="8">
        <f t="shared" si="1"/>
        <v>0</v>
      </c>
    </row>
    <row r="385" spans="14:14" hidden="1" x14ac:dyDescent="0.3">
      <c r="N385" s="8">
        <f t="shared" si="1"/>
        <v>0</v>
      </c>
    </row>
    <row r="386" spans="14:14" hidden="1" x14ac:dyDescent="0.3">
      <c r="N386" s="8">
        <f t="shared" si="1"/>
        <v>0</v>
      </c>
    </row>
    <row r="387" spans="14:14" hidden="1" x14ac:dyDescent="0.3">
      <c r="N387" s="8">
        <f t="shared" si="1"/>
        <v>0</v>
      </c>
    </row>
    <row r="388" spans="14:14" hidden="1" x14ac:dyDescent="0.3">
      <c r="N388" s="8">
        <f t="shared" si="1"/>
        <v>0</v>
      </c>
    </row>
    <row r="389" spans="14:14" hidden="1" x14ac:dyDescent="0.3">
      <c r="N389" s="8">
        <f t="shared" si="1"/>
        <v>0</v>
      </c>
    </row>
    <row r="390" spans="14:14" hidden="1" x14ac:dyDescent="0.3">
      <c r="N390" s="8">
        <f t="shared" si="1"/>
        <v>0</v>
      </c>
    </row>
    <row r="391" spans="14:14" hidden="1" x14ac:dyDescent="0.3">
      <c r="N391" s="8">
        <f t="shared" si="1"/>
        <v>0</v>
      </c>
    </row>
    <row r="392" spans="14:14" hidden="1" x14ac:dyDescent="0.3">
      <c r="N392" s="8">
        <f t="shared" si="1"/>
        <v>0</v>
      </c>
    </row>
    <row r="393" spans="14:14" hidden="1" x14ac:dyDescent="0.3">
      <c r="N393" s="8">
        <f t="shared" si="1"/>
        <v>0</v>
      </c>
    </row>
    <row r="394" spans="14:14" hidden="1" x14ac:dyDescent="0.3">
      <c r="N394" s="8">
        <f t="shared" si="1"/>
        <v>0</v>
      </c>
    </row>
    <row r="395" spans="14:14" hidden="1" x14ac:dyDescent="0.3">
      <c r="N395" s="8">
        <f t="shared" si="1"/>
        <v>0</v>
      </c>
    </row>
    <row r="396" spans="14:14" hidden="1" x14ac:dyDescent="0.3">
      <c r="N396" s="8">
        <f t="shared" si="1"/>
        <v>0</v>
      </c>
    </row>
    <row r="397" spans="14:14" hidden="1" x14ac:dyDescent="0.3">
      <c r="N397" s="8">
        <f t="shared" si="1"/>
        <v>0</v>
      </c>
    </row>
    <row r="398" spans="14:14" hidden="1" x14ac:dyDescent="0.3">
      <c r="N398" s="8">
        <f t="shared" si="1"/>
        <v>0</v>
      </c>
    </row>
    <row r="399" spans="14:14" hidden="1" x14ac:dyDescent="0.3">
      <c r="N399" s="8">
        <f t="shared" si="1"/>
        <v>0</v>
      </c>
    </row>
    <row r="400" spans="14:14" hidden="1" x14ac:dyDescent="0.3">
      <c r="N400" s="8">
        <f t="shared" si="1"/>
        <v>0</v>
      </c>
    </row>
    <row r="401" spans="14:14" hidden="1" x14ac:dyDescent="0.3">
      <c r="N401" s="8">
        <f t="shared" si="1"/>
        <v>0</v>
      </c>
    </row>
    <row r="402" spans="14:14" hidden="1" x14ac:dyDescent="0.3">
      <c r="N402" s="8">
        <f t="shared" si="1"/>
        <v>0</v>
      </c>
    </row>
    <row r="403" spans="14:14" hidden="1" x14ac:dyDescent="0.3">
      <c r="N403" s="8">
        <f t="shared" si="1"/>
        <v>0</v>
      </c>
    </row>
    <row r="404" spans="14:14" hidden="1" x14ac:dyDescent="0.3">
      <c r="N404" s="8">
        <f t="shared" si="1"/>
        <v>0</v>
      </c>
    </row>
    <row r="405" spans="14:14" hidden="1" x14ac:dyDescent="0.3">
      <c r="N405" s="8">
        <f t="shared" si="1"/>
        <v>0</v>
      </c>
    </row>
    <row r="406" spans="14:14" hidden="1" x14ac:dyDescent="0.3">
      <c r="N406" s="8">
        <f t="shared" si="1"/>
        <v>0</v>
      </c>
    </row>
    <row r="407" spans="14:14" hidden="1" x14ac:dyDescent="0.3">
      <c r="N407" s="8">
        <f t="shared" si="1"/>
        <v>0</v>
      </c>
    </row>
    <row r="408" spans="14:14" hidden="1" x14ac:dyDescent="0.3">
      <c r="N408" s="8">
        <f t="shared" si="1"/>
        <v>0</v>
      </c>
    </row>
    <row r="409" spans="14:14" hidden="1" x14ac:dyDescent="0.3">
      <c r="N409" s="8">
        <f t="shared" si="1"/>
        <v>0</v>
      </c>
    </row>
    <row r="410" spans="14:14" hidden="1" x14ac:dyDescent="0.3">
      <c r="N410" s="8">
        <f t="shared" si="1"/>
        <v>0</v>
      </c>
    </row>
    <row r="411" spans="14:14" hidden="1" x14ac:dyDescent="0.3">
      <c r="N411" s="8">
        <f t="shared" si="1"/>
        <v>0</v>
      </c>
    </row>
    <row r="412" spans="14:14" hidden="1" x14ac:dyDescent="0.3">
      <c r="N412" s="8">
        <f t="shared" si="1"/>
        <v>0</v>
      </c>
    </row>
    <row r="413" spans="14:14" hidden="1" x14ac:dyDescent="0.3">
      <c r="N413" s="8">
        <f t="shared" si="1"/>
        <v>0</v>
      </c>
    </row>
    <row r="414" spans="14:14" hidden="1" x14ac:dyDescent="0.3">
      <c r="N414" s="8">
        <f t="shared" si="1"/>
        <v>0</v>
      </c>
    </row>
    <row r="415" spans="14:14" hidden="1" x14ac:dyDescent="0.3">
      <c r="N415" s="8">
        <f t="shared" si="1"/>
        <v>0</v>
      </c>
    </row>
    <row r="416" spans="14:14" hidden="1" x14ac:dyDescent="0.3">
      <c r="N416" s="8">
        <f t="shared" si="1"/>
        <v>0</v>
      </c>
    </row>
    <row r="417" spans="14:14" hidden="1" x14ac:dyDescent="0.3">
      <c r="N417" s="8">
        <f t="shared" si="1"/>
        <v>0</v>
      </c>
    </row>
    <row r="418" spans="14:14" hidden="1" x14ac:dyDescent="0.3">
      <c r="N418" s="8">
        <f t="shared" si="1"/>
        <v>0</v>
      </c>
    </row>
    <row r="419" spans="14:14" hidden="1" x14ac:dyDescent="0.3">
      <c r="N419" s="8">
        <f t="shared" si="1"/>
        <v>0</v>
      </c>
    </row>
    <row r="420" spans="14:14" hidden="1" x14ac:dyDescent="0.3">
      <c r="N420" s="8">
        <f t="shared" si="1"/>
        <v>0</v>
      </c>
    </row>
    <row r="421" spans="14:14" hidden="1" x14ac:dyDescent="0.3">
      <c r="N421" s="8">
        <f t="shared" si="1"/>
        <v>0</v>
      </c>
    </row>
    <row r="422" spans="14:14" hidden="1" x14ac:dyDescent="0.3">
      <c r="N422" s="8">
        <f t="shared" si="1"/>
        <v>0</v>
      </c>
    </row>
    <row r="423" spans="14:14" hidden="1" x14ac:dyDescent="0.3">
      <c r="N423" s="8">
        <f t="shared" si="1"/>
        <v>0</v>
      </c>
    </row>
    <row r="424" spans="14:14" hidden="1" x14ac:dyDescent="0.3">
      <c r="N424" s="8">
        <f t="shared" si="1"/>
        <v>0</v>
      </c>
    </row>
    <row r="425" spans="14:14" hidden="1" x14ac:dyDescent="0.3">
      <c r="N425" s="8">
        <f t="shared" si="1"/>
        <v>0</v>
      </c>
    </row>
    <row r="426" spans="14:14" hidden="1" x14ac:dyDescent="0.3">
      <c r="N426" s="8">
        <f t="shared" si="1"/>
        <v>0</v>
      </c>
    </row>
    <row r="427" spans="14:14" hidden="1" x14ac:dyDescent="0.3">
      <c r="N427" s="8">
        <f t="shared" si="1"/>
        <v>0</v>
      </c>
    </row>
    <row r="428" spans="14:14" hidden="1" x14ac:dyDescent="0.3">
      <c r="N428" s="8">
        <f t="shared" si="1"/>
        <v>0</v>
      </c>
    </row>
    <row r="429" spans="14:14" hidden="1" x14ac:dyDescent="0.3">
      <c r="N429" s="8">
        <f t="shared" si="1"/>
        <v>0</v>
      </c>
    </row>
    <row r="430" spans="14:14" hidden="1" x14ac:dyDescent="0.3">
      <c r="N430" s="8">
        <f t="shared" si="1"/>
        <v>0</v>
      </c>
    </row>
    <row r="431" spans="14:14" hidden="1" x14ac:dyDescent="0.3">
      <c r="N431" s="8">
        <f t="shared" si="1"/>
        <v>0</v>
      </c>
    </row>
    <row r="432" spans="14:14" hidden="1" x14ac:dyDescent="0.3">
      <c r="N432" s="8">
        <f t="shared" si="1"/>
        <v>0</v>
      </c>
    </row>
    <row r="433" spans="14:14" hidden="1" x14ac:dyDescent="0.3">
      <c r="N433" s="8">
        <f t="shared" si="1"/>
        <v>0</v>
      </c>
    </row>
    <row r="434" spans="14:14" hidden="1" x14ac:dyDescent="0.3">
      <c r="N434" s="8">
        <f t="shared" si="1"/>
        <v>0</v>
      </c>
    </row>
    <row r="435" spans="14:14" hidden="1" x14ac:dyDescent="0.3">
      <c r="N435" s="8">
        <f t="shared" si="1"/>
        <v>0</v>
      </c>
    </row>
    <row r="436" spans="14:14" hidden="1" x14ac:dyDescent="0.3">
      <c r="N436" s="8">
        <f t="shared" si="1"/>
        <v>0</v>
      </c>
    </row>
    <row r="437" spans="14:14" hidden="1" x14ac:dyDescent="0.3">
      <c r="N437" s="8">
        <f t="shared" si="1"/>
        <v>0</v>
      </c>
    </row>
    <row r="438" spans="14:14" hidden="1" x14ac:dyDescent="0.3">
      <c r="N438" s="8">
        <f t="shared" ref="N438:N501" si="2">K438</f>
        <v>0</v>
      </c>
    </row>
    <row r="439" spans="14:14" hidden="1" x14ac:dyDescent="0.3">
      <c r="N439" s="8">
        <f t="shared" si="2"/>
        <v>0</v>
      </c>
    </row>
    <row r="440" spans="14:14" hidden="1" x14ac:dyDescent="0.3">
      <c r="N440" s="8">
        <f t="shared" si="2"/>
        <v>0</v>
      </c>
    </row>
    <row r="441" spans="14:14" hidden="1" x14ac:dyDescent="0.3">
      <c r="N441" s="8">
        <f t="shared" si="2"/>
        <v>0</v>
      </c>
    </row>
    <row r="442" spans="14:14" hidden="1" x14ac:dyDescent="0.3">
      <c r="N442" s="8">
        <f t="shared" si="2"/>
        <v>0</v>
      </c>
    </row>
    <row r="443" spans="14:14" hidden="1" x14ac:dyDescent="0.3">
      <c r="N443" s="8">
        <f t="shared" si="2"/>
        <v>0</v>
      </c>
    </row>
    <row r="444" spans="14:14" hidden="1" x14ac:dyDescent="0.3">
      <c r="N444" s="8">
        <f t="shared" si="2"/>
        <v>0</v>
      </c>
    </row>
    <row r="445" spans="14:14" hidden="1" x14ac:dyDescent="0.3">
      <c r="N445" s="8">
        <f t="shared" si="2"/>
        <v>0</v>
      </c>
    </row>
    <row r="446" spans="14:14" hidden="1" x14ac:dyDescent="0.3">
      <c r="N446" s="8">
        <f t="shared" si="2"/>
        <v>0</v>
      </c>
    </row>
    <row r="447" spans="14:14" hidden="1" x14ac:dyDescent="0.3">
      <c r="N447" s="8">
        <f t="shared" si="2"/>
        <v>0</v>
      </c>
    </row>
    <row r="448" spans="14:14" hidden="1" x14ac:dyDescent="0.3">
      <c r="N448" s="8">
        <f t="shared" si="2"/>
        <v>0</v>
      </c>
    </row>
    <row r="449" spans="14:14" hidden="1" x14ac:dyDescent="0.3">
      <c r="N449" s="8">
        <f t="shared" si="2"/>
        <v>0</v>
      </c>
    </row>
    <row r="450" spans="14:14" hidden="1" x14ac:dyDescent="0.3">
      <c r="N450" s="8">
        <f t="shared" si="2"/>
        <v>0</v>
      </c>
    </row>
    <row r="451" spans="14:14" hidden="1" x14ac:dyDescent="0.3">
      <c r="N451" s="8">
        <f t="shared" si="2"/>
        <v>0</v>
      </c>
    </row>
    <row r="452" spans="14:14" hidden="1" x14ac:dyDescent="0.3">
      <c r="N452" s="8">
        <f t="shared" si="2"/>
        <v>0</v>
      </c>
    </row>
    <row r="453" spans="14:14" hidden="1" x14ac:dyDescent="0.3">
      <c r="N453" s="8">
        <f t="shared" si="2"/>
        <v>0</v>
      </c>
    </row>
    <row r="454" spans="14:14" hidden="1" x14ac:dyDescent="0.3">
      <c r="N454" s="8">
        <f t="shared" si="2"/>
        <v>0</v>
      </c>
    </row>
    <row r="455" spans="14:14" hidden="1" x14ac:dyDescent="0.3">
      <c r="N455" s="8">
        <f t="shared" si="2"/>
        <v>0</v>
      </c>
    </row>
    <row r="456" spans="14:14" hidden="1" x14ac:dyDescent="0.3">
      <c r="N456" s="8">
        <f t="shared" si="2"/>
        <v>0</v>
      </c>
    </row>
    <row r="457" spans="14:14" hidden="1" x14ac:dyDescent="0.3">
      <c r="N457" s="8">
        <f t="shared" si="2"/>
        <v>0</v>
      </c>
    </row>
    <row r="458" spans="14:14" hidden="1" x14ac:dyDescent="0.3">
      <c r="N458" s="8">
        <f t="shared" si="2"/>
        <v>0</v>
      </c>
    </row>
    <row r="459" spans="14:14" hidden="1" x14ac:dyDescent="0.3">
      <c r="N459" s="8">
        <f t="shared" si="2"/>
        <v>0</v>
      </c>
    </row>
    <row r="460" spans="14:14" hidden="1" x14ac:dyDescent="0.3">
      <c r="N460" s="8">
        <f t="shared" si="2"/>
        <v>0</v>
      </c>
    </row>
    <row r="461" spans="14:14" hidden="1" x14ac:dyDescent="0.3">
      <c r="N461" s="8">
        <f t="shared" si="2"/>
        <v>0</v>
      </c>
    </row>
    <row r="462" spans="14:14" hidden="1" x14ac:dyDescent="0.3">
      <c r="N462" s="8">
        <f t="shared" si="2"/>
        <v>0</v>
      </c>
    </row>
    <row r="463" spans="14:14" hidden="1" x14ac:dyDescent="0.3">
      <c r="N463" s="8">
        <f t="shared" si="2"/>
        <v>0</v>
      </c>
    </row>
    <row r="464" spans="14:14" hidden="1" x14ac:dyDescent="0.3">
      <c r="N464" s="8">
        <f t="shared" si="2"/>
        <v>0</v>
      </c>
    </row>
    <row r="465" spans="14:14" hidden="1" x14ac:dyDescent="0.3">
      <c r="N465" s="8">
        <f t="shared" si="2"/>
        <v>0</v>
      </c>
    </row>
    <row r="466" spans="14:14" hidden="1" x14ac:dyDescent="0.3">
      <c r="N466" s="8">
        <f t="shared" si="2"/>
        <v>0</v>
      </c>
    </row>
    <row r="467" spans="14:14" hidden="1" x14ac:dyDescent="0.3">
      <c r="N467" s="8">
        <f t="shared" si="2"/>
        <v>0</v>
      </c>
    </row>
    <row r="468" spans="14:14" hidden="1" x14ac:dyDescent="0.3">
      <c r="N468" s="8">
        <f t="shared" si="2"/>
        <v>0</v>
      </c>
    </row>
    <row r="469" spans="14:14" hidden="1" x14ac:dyDescent="0.3">
      <c r="N469" s="8">
        <f t="shared" si="2"/>
        <v>0</v>
      </c>
    </row>
    <row r="470" spans="14:14" hidden="1" x14ac:dyDescent="0.3">
      <c r="N470" s="8">
        <f t="shared" si="2"/>
        <v>0</v>
      </c>
    </row>
    <row r="471" spans="14:14" hidden="1" x14ac:dyDescent="0.3">
      <c r="N471" s="8">
        <f t="shared" si="2"/>
        <v>0</v>
      </c>
    </row>
    <row r="472" spans="14:14" hidden="1" x14ac:dyDescent="0.3">
      <c r="N472" s="8">
        <f t="shared" si="2"/>
        <v>0</v>
      </c>
    </row>
    <row r="473" spans="14:14" hidden="1" x14ac:dyDescent="0.3">
      <c r="N473" s="8">
        <f t="shared" si="2"/>
        <v>0</v>
      </c>
    </row>
    <row r="474" spans="14:14" hidden="1" x14ac:dyDescent="0.3">
      <c r="N474" s="8">
        <f t="shared" si="2"/>
        <v>0</v>
      </c>
    </row>
    <row r="475" spans="14:14" hidden="1" x14ac:dyDescent="0.3">
      <c r="N475" s="8">
        <f t="shared" si="2"/>
        <v>0</v>
      </c>
    </row>
    <row r="476" spans="14:14" hidden="1" x14ac:dyDescent="0.3">
      <c r="N476" s="8">
        <f t="shared" si="2"/>
        <v>0</v>
      </c>
    </row>
    <row r="477" spans="14:14" hidden="1" x14ac:dyDescent="0.3">
      <c r="N477" s="8">
        <f t="shared" si="2"/>
        <v>0</v>
      </c>
    </row>
    <row r="478" spans="14:14" hidden="1" x14ac:dyDescent="0.3">
      <c r="N478" s="8">
        <f t="shared" si="2"/>
        <v>0</v>
      </c>
    </row>
    <row r="479" spans="14:14" hidden="1" x14ac:dyDescent="0.3">
      <c r="N479" s="8">
        <f t="shared" si="2"/>
        <v>0</v>
      </c>
    </row>
    <row r="480" spans="14:14" hidden="1" x14ac:dyDescent="0.3">
      <c r="N480" s="8">
        <f t="shared" si="2"/>
        <v>0</v>
      </c>
    </row>
    <row r="481" spans="14:14" hidden="1" x14ac:dyDescent="0.3">
      <c r="N481" s="8">
        <f t="shared" si="2"/>
        <v>0</v>
      </c>
    </row>
    <row r="482" spans="14:14" hidden="1" x14ac:dyDescent="0.3">
      <c r="N482" s="8">
        <f t="shared" si="2"/>
        <v>0</v>
      </c>
    </row>
    <row r="483" spans="14:14" hidden="1" x14ac:dyDescent="0.3">
      <c r="N483" s="8">
        <f t="shared" si="2"/>
        <v>0</v>
      </c>
    </row>
    <row r="484" spans="14:14" hidden="1" x14ac:dyDescent="0.3">
      <c r="N484" s="8">
        <f t="shared" si="2"/>
        <v>0</v>
      </c>
    </row>
    <row r="485" spans="14:14" hidden="1" x14ac:dyDescent="0.3">
      <c r="N485" s="8">
        <f t="shared" si="2"/>
        <v>0</v>
      </c>
    </row>
    <row r="486" spans="14:14" hidden="1" x14ac:dyDescent="0.3">
      <c r="N486" s="8">
        <f t="shared" si="2"/>
        <v>0</v>
      </c>
    </row>
    <row r="487" spans="14:14" hidden="1" x14ac:dyDescent="0.3">
      <c r="N487" s="8">
        <f t="shared" si="2"/>
        <v>0</v>
      </c>
    </row>
    <row r="488" spans="14:14" hidden="1" x14ac:dyDescent="0.3">
      <c r="N488" s="8">
        <f t="shared" si="2"/>
        <v>0</v>
      </c>
    </row>
    <row r="489" spans="14:14" hidden="1" x14ac:dyDescent="0.3">
      <c r="N489" s="8">
        <f t="shared" si="2"/>
        <v>0</v>
      </c>
    </row>
    <row r="490" spans="14:14" hidden="1" x14ac:dyDescent="0.3">
      <c r="N490" s="8">
        <f t="shared" si="2"/>
        <v>0</v>
      </c>
    </row>
    <row r="491" spans="14:14" hidden="1" x14ac:dyDescent="0.3">
      <c r="N491" s="8">
        <f t="shared" si="2"/>
        <v>0</v>
      </c>
    </row>
    <row r="492" spans="14:14" hidden="1" x14ac:dyDescent="0.3">
      <c r="N492" s="8">
        <f t="shared" si="2"/>
        <v>0</v>
      </c>
    </row>
    <row r="493" spans="14:14" hidden="1" x14ac:dyDescent="0.3">
      <c r="N493" s="8">
        <f t="shared" si="2"/>
        <v>0</v>
      </c>
    </row>
    <row r="494" spans="14:14" hidden="1" x14ac:dyDescent="0.3">
      <c r="N494" s="8">
        <f t="shared" si="2"/>
        <v>0</v>
      </c>
    </row>
    <row r="495" spans="14:14" hidden="1" x14ac:dyDescent="0.3">
      <c r="N495" s="8">
        <f t="shared" si="2"/>
        <v>0</v>
      </c>
    </row>
    <row r="496" spans="14:14" hidden="1" x14ac:dyDescent="0.3">
      <c r="N496" s="8">
        <f t="shared" si="2"/>
        <v>0</v>
      </c>
    </row>
    <row r="497" spans="14:14" hidden="1" x14ac:dyDescent="0.3">
      <c r="N497" s="8">
        <f t="shared" si="2"/>
        <v>0</v>
      </c>
    </row>
    <row r="498" spans="14:14" hidden="1" x14ac:dyDescent="0.3">
      <c r="N498" s="8">
        <f t="shared" si="2"/>
        <v>0</v>
      </c>
    </row>
    <row r="499" spans="14:14" hidden="1" x14ac:dyDescent="0.3">
      <c r="N499" s="8">
        <f t="shared" si="2"/>
        <v>0</v>
      </c>
    </row>
    <row r="500" spans="14:14" hidden="1" x14ac:dyDescent="0.3">
      <c r="N500" s="8">
        <f t="shared" si="2"/>
        <v>0</v>
      </c>
    </row>
    <row r="501" spans="14:14" hidden="1" x14ac:dyDescent="0.3">
      <c r="N501" s="8">
        <f t="shared" si="2"/>
        <v>0</v>
      </c>
    </row>
    <row r="502" spans="14:14" hidden="1" x14ac:dyDescent="0.3">
      <c r="N502" s="8">
        <f t="shared" ref="N502:N530" si="3">K502</f>
        <v>0</v>
      </c>
    </row>
    <row r="503" spans="14:14" hidden="1" x14ac:dyDescent="0.3">
      <c r="N503" s="8">
        <f t="shared" si="3"/>
        <v>0</v>
      </c>
    </row>
    <row r="504" spans="14:14" hidden="1" x14ac:dyDescent="0.3">
      <c r="N504" s="8">
        <f t="shared" si="3"/>
        <v>0</v>
      </c>
    </row>
    <row r="505" spans="14:14" hidden="1" x14ac:dyDescent="0.3">
      <c r="N505" s="8">
        <f t="shared" si="3"/>
        <v>0</v>
      </c>
    </row>
    <row r="506" spans="14:14" hidden="1" x14ac:dyDescent="0.3">
      <c r="N506" s="8">
        <f t="shared" si="3"/>
        <v>0</v>
      </c>
    </row>
    <row r="507" spans="14:14" hidden="1" x14ac:dyDescent="0.3">
      <c r="N507" s="8">
        <f t="shared" si="3"/>
        <v>0</v>
      </c>
    </row>
    <row r="508" spans="14:14" hidden="1" x14ac:dyDescent="0.3">
      <c r="N508" s="8">
        <f t="shared" si="3"/>
        <v>0</v>
      </c>
    </row>
    <row r="509" spans="14:14" hidden="1" x14ac:dyDescent="0.3">
      <c r="N509" s="8">
        <f t="shared" si="3"/>
        <v>0</v>
      </c>
    </row>
    <row r="510" spans="14:14" hidden="1" x14ac:dyDescent="0.3">
      <c r="N510" s="8">
        <f t="shared" si="3"/>
        <v>0</v>
      </c>
    </row>
    <row r="511" spans="14:14" hidden="1" x14ac:dyDescent="0.3">
      <c r="N511" s="8">
        <f t="shared" si="3"/>
        <v>0</v>
      </c>
    </row>
    <row r="512" spans="14:14" hidden="1" x14ac:dyDescent="0.3">
      <c r="N512" s="8">
        <f t="shared" si="3"/>
        <v>0</v>
      </c>
    </row>
    <row r="513" spans="14:14" hidden="1" x14ac:dyDescent="0.3">
      <c r="N513" s="8">
        <f t="shared" si="3"/>
        <v>0</v>
      </c>
    </row>
    <row r="514" spans="14:14" hidden="1" x14ac:dyDescent="0.3">
      <c r="N514" s="8">
        <f t="shared" si="3"/>
        <v>0</v>
      </c>
    </row>
    <row r="515" spans="14:14" hidden="1" x14ac:dyDescent="0.3">
      <c r="N515" s="8">
        <f t="shared" si="3"/>
        <v>0</v>
      </c>
    </row>
    <row r="516" spans="14:14" hidden="1" x14ac:dyDescent="0.3">
      <c r="N516" s="8">
        <f t="shared" si="3"/>
        <v>0</v>
      </c>
    </row>
    <row r="517" spans="14:14" hidden="1" x14ac:dyDescent="0.3">
      <c r="N517" s="8">
        <f t="shared" si="3"/>
        <v>0</v>
      </c>
    </row>
    <row r="518" spans="14:14" hidden="1" x14ac:dyDescent="0.3">
      <c r="N518" s="8">
        <f t="shared" si="3"/>
        <v>0</v>
      </c>
    </row>
    <row r="519" spans="14:14" hidden="1" x14ac:dyDescent="0.3">
      <c r="N519" s="8">
        <f t="shared" si="3"/>
        <v>0</v>
      </c>
    </row>
    <row r="520" spans="14:14" hidden="1" x14ac:dyDescent="0.3">
      <c r="N520" s="8">
        <f t="shared" si="3"/>
        <v>0</v>
      </c>
    </row>
    <row r="521" spans="14:14" hidden="1" x14ac:dyDescent="0.3">
      <c r="N521" s="8">
        <f t="shared" si="3"/>
        <v>0</v>
      </c>
    </row>
    <row r="522" spans="14:14" hidden="1" x14ac:dyDescent="0.3">
      <c r="N522" s="8">
        <f t="shared" si="3"/>
        <v>0</v>
      </c>
    </row>
    <row r="523" spans="14:14" hidden="1" x14ac:dyDescent="0.3">
      <c r="N523" s="8">
        <f t="shared" si="3"/>
        <v>0</v>
      </c>
    </row>
    <row r="524" spans="14:14" hidden="1" x14ac:dyDescent="0.3">
      <c r="N524" s="8">
        <f t="shared" si="3"/>
        <v>0</v>
      </c>
    </row>
    <row r="525" spans="14:14" hidden="1" x14ac:dyDescent="0.3">
      <c r="N525" s="8">
        <f t="shared" si="3"/>
        <v>0</v>
      </c>
    </row>
    <row r="526" spans="14:14" hidden="1" x14ac:dyDescent="0.3">
      <c r="N526" s="8">
        <f t="shared" si="3"/>
        <v>0</v>
      </c>
    </row>
    <row r="527" spans="14:14" hidden="1" x14ac:dyDescent="0.3">
      <c r="N527" s="8">
        <f t="shared" si="3"/>
        <v>0</v>
      </c>
    </row>
    <row r="528" spans="14:14" hidden="1" x14ac:dyDescent="0.3">
      <c r="N528" s="8">
        <f t="shared" si="3"/>
        <v>0</v>
      </c>
    </row>
    <row r="529" spans="14:14" hidden="1" x14ac:dyDescent="0.3">
      <c r="N529" s="8">
        <f t="shared" si="3"/>
        <v>0</v>
      </c>
    </row>
    <row r="530" spans="14:14" hidden="1" x14ac:dyDescent="0.3">
      <c r="N530" s="8">
        <f t="shared" si="3"/>
        <v>0</v>
      </c>
    </row>
    <row r="531" spans="14:14" hidden="1" x14ac:dyDescent="0.3"/>
    <row r="532" spans="14:14" hidden="1" x14ac:dyDescent="0.3"/>
    <row r="533" spans="14:14" hidden="1" x14ac:dyDescent="0.3"/>
    <row r="534" spans="14:14" hidden="1" x14ac:dyDescent="0.3"/>
    <row r="535" spans="14:14" hidden="1" x14ac:dyDescent="0.3"/>
    <row r="536" spans="14:14" hidden="1" x14ac:dyDescent="0.3"/>
    <row r="537" spans="14:14" hidden="1" x14ac:dyDescent="0.3"/>
    <row r="538" spans="14:14" hidden="1" x14ac:dyDescent="0.3"/>
    <row r="539" spans="14:14" hidden="1" x14ac:dyDescent="0.3"/>
    <row r="540" spans="14:14" hidden="1" x14ac:dyDescent="0.3"/>
    <row r="541" spans="14:14" hidden="1" x14ac:dyDescent="0.3"/>
    <row r="542" spans="14:14" hidden="1" x14ac:dyDescent="0.3"/>
    <row r="543" spans="14:14" hidden="1" x14ac:dyDescent="0.3"/>
    <row r="544" spans="14:1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</sheetData>
  <mergeCells count="1">
    <mergeCell ref="A1:L1"/>
  </mergeCells>
  <conditionalFormatting sqref="K3:K33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B5CADB394AF848AFAE42D989B1D067" ma:contentTypeVersion="15" ma:contentTypeDescription="Ein neues Dokument erstellen." ma:contentTypeScope="" ma:versionID="1b95de1ece68452ee7ed1b3405e614aa">
  <xsd:schema xmlns:xsd="http://www.w3.org/2001/XMLSchema" xmlns:xs="http://www.w3.org/2001/XMLSchema" xmlns:p="http://schemas.microsoft.com/office/2006/metadata/properties" xmlns:ns2="fe841ab7-c839-48eb-ad57-cb08096aa7c3" xmlns:ns3="e0105694-a6d9-4bd3-b138-fed2f2edc9c0" targetNamespace="http://schemas.microsoft.com/office/2006/metadata/properties" ma:root="true" ma:fieldsID="0c663d2b5cce85db70747fe8f2e33c32" ns2:_="" ns3:_="">
    <xsd:import namespace="fe841ab7-c839-48eb-ad57-cb08096aa7c3"/>
    <xsd:import namespace="e0105694-a6d9-4bd3-b138-fed2f2edc9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41ab7-c839-48eb-ad57-cb08096aa7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5a410f0c-f800-4bb5-b954-23b62218a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105694-a6d9-4bd3-b138-fed2f2edc9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88e263e-8e02-4564-9ea1-54ce7b22dd35}" ma:internalName="TaxCatchAll" ma:showField="CatchAllData" ma:web="e0105694-a6d9-4bd3-b138-fed2f2edc9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841ab7-c839-48eb-ad57-cb08096aa7c3">
      <Terms xmlns="http://schemas.microsoft.com/office/infopath/2007/PartnerControls"/>
    </lcf76f155ced4ddcb4097134ff3c332f>
    <TaxCatchAll xmlns="e0105694-a6d9-4bd3-b138-fed2f2edc9c0" xsi:nil="true"/>
  </documentManagement>
</p:properties>
</file>

<file path=customXml/itemProps1.xml><?xml version="1.0" encoding="utf-8"?>
<ds:datastoreItem xmlns:ds="http://schemas.openxmlformats.org/officeDocument/2006/customXml" ds:itemID="{3DD18858-0052-487F-82BB-03E82E476A08}"/>
</file>

<file path=customXml/itemProps2.xml><?xml version="1.0" encoding="utf-8"?>
<ds:datastoreItem xmlns:ds="http://schemas.openxmlformats.org/officeDocument/2006/customXml" ds:itemID="{9A2C7A3D-8E52-4A4E-87B3-03D8FFEF7772}"/>
</file>

<file path=customXml/itemProps3.xml><?xml version="1.0" encoding="utf-8"?>
<ds:datastoreItem xmlns:ds="http://schemas.openxmlformats.org/officeDocument/2006/customXml" ds:itemID="{29245460-D0BB-4AC5-8772-20EA724DAE55}"/>
</file>

<file path=docMetadata/LabelInfo.xml><?xml version="1.0" encoding="utf-8"?>
<clbl:labelList xmlns:clbl="http://schemas.microsoft.com/office/2020/mipLabelMetadata">
  <clbl:label id="{fe4bc684-102f-461d-a6dc-b1e58752f380}" enabled="1" method="Standard" siteId="{2d75a51b-29e5-45d5-a5c5-5aa979cb6a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TransactionReport</vt:lpstr>
      <vt:lpstr>OrderReport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Juliane Beckmann</cp:lastModifiedBy>
  <dcterms:created xsi:type="dcterms:W3CDTF">2018-01-30T15:10:20Z</dcterms:created>
  <dcterms:modified xsi:type="dcterms:W3CDTF">2025-06-02T19:34:46Z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  <property fmtid="{D5CDD505-2E9C-101B-9397-08002B2CF9AE}" pid="9" name="ContentTypeId">
    <vt:lpwstr>0x0101008BB5CADB394AF848AFAE42D989B1D067</vt:lpwstr>
  </property>
</Properties>
</file>